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data\FDRD\57762\Desktop\"/>
    </mc:Choice>
  </mc:AlternateContent>
  <workbookProtection workbookPassword="979D"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34" i="11" l="1"/>
  <c r="AA31" i="11" l="1"/>
  <c r="AA30" i="11"/>
  <c r="AA29" i="11"/>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O37" i="9"/>
  <c r="BW37" i="9"/>
  <c r="BE37" i="9"/>
  <c r="AM37" i="9"/>
  <c r="CO36" i="9"/>
  <c r="BW36" i="9"/>
  <c r="AM36" i="9"/>
  <c r="CO35" i="9"/>
  <c r="BW35" i="9"/>
  <c r="CO34" i="9"/>
  <c r="BW34" i="9"/>
  <c r="C34" i="9"/>
  <c r="C35" i="9" l="1"/>
  <c r="C36" i="9" s="1"/>
  <c r="C37" i="9" s="1"/>
  <c r="C38"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alcChain>
</file>

<file path=xl/sharedStrings.xml><?xml version="1.0" encoding="utf-8"?>
<sst xmlns="http://schemas.openxmlformats.org/spreadsheetml/2006/main" count="1053" uniqueCount="558">
  <si>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</si>
  <si>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</si>
  <si>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</si>
  <si>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</si>
  <si>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</si>
  <si>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</si>
  <si>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</si>
  <si>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</si>
  <si>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</si>
  <si>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</si>
  <si>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</si>
  <si>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</si>
  <si>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</si>
  <si>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</si>
  <si>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</si>
  <si>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</si>
  <si>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</si>
  <si>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</si>
  <si>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</si>
  <si>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</si>
  <si>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</si>
  <si>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</si>
  <si>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</si>
  <si>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</si>
  <si>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</si>
  <si>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</si>
  <si>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</si>
  <si>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</si>
  <si>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</si>
  <si>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</si>
  <si>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</si>
  <si>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</si>
  <si>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</si>
  <si>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</si>
  <si>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</si>
  <si>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</si>
  <si>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</si>
  <si>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</si>
  <si>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</si>
  <si>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</si>
  <si>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</si>
  <si>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</si>
  <si>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</si>
  <si>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</si>
  <si>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</si>
  <si>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</si>
  <si>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</si>
  <si>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</si>
  <si>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</si>
  <si>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</si>
  <si>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</si>
  <si>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</si>
  <si>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</si>
  <si>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</si>
  <si>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</si>
  <si>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</si>
  <si>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</si>
  <si>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</si>
  <si>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</si>
  <si>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</si>
  <si>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</si>
  <si>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</si>
  <si>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</si>
  <si>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</si>
  <si>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</si>
  <si>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</si>
  <si>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</si>
  <si>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</si>
  <si>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</si>
  <si>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</si>
  <si>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</si>
  <si>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</si>
  <si>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</si>
  <si>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</si>
  <si>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</si>
  <si>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</si>
  <si>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</si>
  <si>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</si>
  <si>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</si>
  <si>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</si>
  <si>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</si>
  <si>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小田原市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</si>
  <si>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</si>
  <si>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</si>
  <si>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</si>
  <si>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</si>
  <si>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</si>
  <si>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</si>
  <si>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</si>
  <si>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</si>
  <si>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</si>
  <si>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</si>
  <si>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</si>
  <si>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</si>
  <si>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</si>
  <si>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</si>
  <si>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</si>
  <si>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</si>
  <si>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</si>
  <si>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</si>
  <si>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</si>
  <si>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</si>
  <si>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</si>
  <si>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</si>
  <si>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</si>
  <si>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</si>
  <si>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</si>
  <si>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</si>
  <si>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</si>
  <si>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</si>
  <si>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</si>
  <si>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</si>
  <si>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</si>
  <si>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</si>
  <si>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</si>
  <si>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</si>
  <si>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</si>
  <si>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</si>
  <si>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</si>
  <si>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</si>
  <si>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</si>
  <si>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</si>
  <si>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</si>
  <si>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</si>
  <si>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</si>
  <si>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</si>
  <si>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</si>
  <si>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</si>
  <si>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</si>
  <si>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</si>
  <si>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</si>
  <si>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</si>
  <si>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</si>
  <si>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</si>
  <si>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</si>
  <si>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</si>
  <si>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</si>
  <si>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</si>
  <si>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</si>
  <si>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</si>
  <si>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</si>
  <si>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</si>
  <si>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</si>
  <si>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</si>
  <si>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</si>
  <si>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</si>
  <si>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</si>
  <si>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</si>
  <si>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</si>
  <si>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</si>
  <si>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</si>
  <si>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</si>
  <si>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</si>
  <si>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</si>
  <si>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</si>
  <si>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</si>
  <si>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</si>
  <si>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</si>
  <si>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</si>
  <si>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</si>
  <si>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</si>
  <si>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</si>
  <si>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</si>
  <si>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</si>
  <si>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</si>
  <si>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</si>
  <si>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</si>
  <si>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</si>
  <si>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</si>
  <si>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</si>
  <si>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</si>
  <si>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</si>
  <si>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</si>
  <si>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</si>
  <si>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</si>
  <si>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</si>
  <si>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</si>
  <si>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</si>
  <si>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</si>
  <si>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</si>
  <si>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</si>
  <si>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</si>
  <si>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</si>
  <si>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</si>
  <si>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</si>
  <si>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</si>
  <si>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</si>
  <si>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</si>
  <si>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</si>
  <si>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</si>
  <si>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</si>
  <si>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</si>
  <si>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</si>
  <si>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</si>
  <si>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神奈川県小田原市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</si>
  <si>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</si>
  <si>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</si>
  <si>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</si>
  <si>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</si>
  <si>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</si>
  <si>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</si>
  <si>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</si>
  <si>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</si>
  <si>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</si>
  <si>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</si>
  <si>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</si>
  <si>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</si>
  <si>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</si>
  <si>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</si>
  <si>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</si>
  <si>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</si>
  <si>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</si>
  <si>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</si>
  <si>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</si>
  <si>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</si>
  <si>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</si>
  <si>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</si>
  <si>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</si>
  <si>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</si>
  <si>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</si>
  <si>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</si>
  <si>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</si>
  <si>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</si>
  <si>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</si>
  <si>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</si>
  <si>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</si>
  <si>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</si>
  <si>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</si>
  <si>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</si>
  <si>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</si>
  <si>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</si>
  <si>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</si>
  <si>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</si>
  <si>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</si>
  <si>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</si>
  <si>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</si>
  <si>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</si>
  <si>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</si>
  <si>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</si>
  <si>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</si>
  <si>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</si>
  <si>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</si>
  <si>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</si>
  <si>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</si>
  <si>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</si>
  <si>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</si>
  <si>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</si>
  <si>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</si>
  <si>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</si>
  <si>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</si>
  <si>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</si>
  <si>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</si>
  <si>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</si>
  <si>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</si>
  <si>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</si>
  <si>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</si>
  <si>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</si>
  <si>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</si>
  <si>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</si>
  <si>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</si>
  <si>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</si>
  <si>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</si>
  <si>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</si>
  <si>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</si>
  <si>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</si>
  <si>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</si>
  <si>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</si>
  <si>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</si>
  <si>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</si>
  <si>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</si>
  <si>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</si>
  <si>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</si>
  <si>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</si>
  <si>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</si>
  <si>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</si>
  <si>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</si>
  <si>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</si>
  <si>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</si>
  <si>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</si>
  <si>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</si>
  <si>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</si>
  <si>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</si>
  <si>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</si>
  <si>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</si>
  <si>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</si>
  <si>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</si>
  <si>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</si>
  <si>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</si>
  <si>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</si>
  <si>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</si>
  <si>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</si>
  <si>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</si>
  <si>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</si>
  <si>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</si>
  <si>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</si>
  <si>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</si>
  <si>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</si>
  <si>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</si>
  <si>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</si>
  <si>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</si>
  <si>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</si>
  <si>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</si>
  <si>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</si>
  <si>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</si>
  <si>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</si>
  <si>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</si>
  <si>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</si>
  <si>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</si>
  <si>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</si>
  <si>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</si>
  <si>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</si>
  <si>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</si>
  <si>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</si>
  <si>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</si>
  <si>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</si>
  <si>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</si>
  <si>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</si>
  <si>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</si>
  <si>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</si>
  <si>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</si>
  <si>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</si>
  <si>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</si>
  <si>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</si>
  <si>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</si>
  <si>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</si>
  <si>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</si>
  <si>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</si>
  <si>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</si>
  <si>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</si>
  <si>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</si>
  <si>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</si>
  <si>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</si>
  <si>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</si>
  <si>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</si>
  <si>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</si>
  <si>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</si>
  <si>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</si>
  <si>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</si>
  <si>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</si>
  <si>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</si>
  <si>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</si>
  <si>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</si>
  <si>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</si>
  <si>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</si>
  <si>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神奈川県小田原市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</si>
  <si>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</si>
  <si>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</si>
  <si>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</si>
  <si>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</si>
  <si>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</si>
  <si>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</si>
  <si>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</si>
  <si>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</si>
  <si>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</si>
  <si>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</si>
  <si>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</si>
  <si>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</si>
  <si>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</si>
  <si>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</si>
  <si>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</si>
  <si>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</si>
  <si>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</si>
  <si>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</si>
  <si>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</si>
  <si>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</si>
  <si>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宿泊等施設事業特別会計</t>
    <phoneticPr fontId="5"/>
  </si>
  <si>
    <t>公共用地先行取得事業特別会計</t>
    <phoneticPr fontId="5"/>
  </si>
  <si>
    <t>広域消防事業特別会計</t>
    <phoneticPr fontId="5"/>
  </si>
  <si>
    <t>地下街事業特別会計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</si>
  <si>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</si>
  <si>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</si>
  <si>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</si>
  <si>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</si>
  <si>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</si>
  <si>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</si>
  <si>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</si>
  <si>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</si>
  <si>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</si>
  <si>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</si>
  <si>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</si>
  <si>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</si>
  <si>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</si>
  <si>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</si>
  <si>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国民健康保険診療施設事業特別会計</t>
    <phoneticPr fontId="5"/>
  </si>
  <si>
    <t>介護保険事業特別会計</t>
    <phoneticPr fontId="5"/>
  </si>
  <si>
    <t>後期高齢者医療事業特別会計</t>
    <phoneticPr fontId="5"/>
  </si>
  <si>
    <t>競輪事業特別会計</t>
    <phoneticPr fontId="5"/>
  </si>
  <si>
    <t>水道事業会計</t>
    <phoneticPr fontId="5"/>
  </si>
  <si>
    <t>法適用企業</t>
    <phoneticPr fontId="5"/>
  </si>
  <si>
    <t>病院事業会計</t>
    <phoneticPr fontId="5"/>
  </si>
  <si>
    <t>小田原城天守閣事業特別会計</t>
    <phoneticPr fontId="5"/>
  </si>
  <si>
    <t>法非適用企業</t>
    <phoneticPr fontId="5"/>
  </si>
  <si>
    <t>下水道事業特別会計</t>
    <phoneticPr fontId="5"/>
  </si>
  <si>
    <t>公設地方卸売市場事業特別会計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</si>
  <si>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</si>
  <si>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</si>
  <si>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</si>
  <si>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</si>
  <si>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</si>
  <si>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</si>
  <si>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</si>
  <si>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</si>
  <si>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</si>
  <si>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</si>
  <si>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</si>
  <si>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</si>
  <si>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</si>
  <si>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</si>
  <si>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</si>
  <si>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</si>
  <si>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</si>
  <si>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</si>
  <si>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</si>
  <si>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</si>
  <si>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</si>
  <si>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</si>
  <si>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</si>
  <si>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</si>
  <si>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</si>
  <si>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</si>
  <si>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</si>
  <si>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</si>
  <si>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</si>
  <si>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</si>
  <si>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</si>
  <si>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</si>
  <si>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</si>
  <si>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</si>
  <si>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</si>
  <si>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</si>
  <si>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</si>
  <si>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</si>
  <si>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</si>
  <si>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</si>
  <si>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</si>
  <si>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</si>
  <si>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</si>
  <si>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</si>
  <si>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</si>
  <si>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</si>
  <si>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</si>
  <si>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</si>
  <si>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</si>
  <si>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</si>
  <si>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</si>
  <si>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</si>
  <si>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</si>
  <si>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</si>
  <si>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</si>
  <si>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</si>
  <si>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</si>
  <si>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公設地方卸売市場事業特別会計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</si>
  <si>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</si>
  <si>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</si>
  <si>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</si>
  <si>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</si>
  <si>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</si>
  <si>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</si>
  <si>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</si>
  <si>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</si>
  <si>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</si>
  <si>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</si>
  <si>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</si>
  <si>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</si>
  <si>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</si>
  <si>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</si>
  <si>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</si>
  <si>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</si>
  <si>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</si>
  <si>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</si>
  <si>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</si>
  <si>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</si>
  <si>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</si>
  <si>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</si>
  <si>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</si>
  <si>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</si>
  <si>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</si>
  <si>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</si>
  <si>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</si>
  <si>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</si>
  <si>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</si>
  <si>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</si>
  <si>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</si>
  <si>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</si>
  <si>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</si>
  <si>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</si>
  <si>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</si>
  <si>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</si>
  <si>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</si>
  <si>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</si>
  <si>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</si>
  <si>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</si>
  <si>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</si>
  <si>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</si>
  <si>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</si>
  <si>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</si>
  <si>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</si>
  <si>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</si>
  <si>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</si>
  <si>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</si>
  <si>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</si>
  <si>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</si>
  <si>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</si>
  <si>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</si>
  <si>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</si>
  <si>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</si>
  <si>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</si>
  <si>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</si>
  <si>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</si>
  <si>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</si>
  <si>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</si>
  <si>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</si>
  <si>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</si>
  <si>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</si>
  <si>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</si>
  <si>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</si>
  <si>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</si>
  <si>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</si>
  <si>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</si>
  <si>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</si>
  <si>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</si>
  <si>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</si>
  <si>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</si>
  <si>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</si>
  <si>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</si>
  <si>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</si>
  <si>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</si>
  <si>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</si>
  <si>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</si>
  <si>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</si>
  <si>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</si>
  <si>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病院事業会計</t>
  </si>
  <si>
    <t>水道事業会計</t>
  </si>
  <si>
    <t>競輪事業特別会計</t>
  </si>
  <si>
    <t>下水道事業特別会計</t>
  </si>
  <si>
    <t>国民健康保険事業特別会計</t>
  </si>
  <si>
    <t>宿泊等施設事業特別会計</t>
  </si>
  <si>
    <t>小田原城天守閣事業特別会計</t>
  </si>
  <si>
    <t>その他会計（赤字）</t>
  </si>
  <si>
    <t>その他会計（黒字）</t>
  </si>
  <si>
    <t>-</t>
    <phoneticPr fontId="2"/>
  </si>
  <si>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</si>
  <si>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</si>
  <si>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t>
    <rPh sb="16" eb="18">
      <t>コウキ</t>
    </rPh>
    <rPh sb="18" eb="21">
      <t>コウレイシャ</t>
    </rPh>
    <rPh sb="21" eb="23">
      <t>イリョウ</t>
    </rPh>
    <phoneticPr fontId="2"/>
  </si>
  <si>
    <t>小田原市外二ケ市町組合</t>
    <rPh sb="0" eb="4">
      <t>オダワラシ</t>
    </rPh>
    <rPh sb="4" eb="5">
      <t>ソト</t>
    </rPh>
    <rPh sb="5" eb="6">
      <t>ニ</t>
    </rPh>
    <rPh sb="7" eb="9">
      <t>シチョウ</t>
    </rPh>
    <rPh sb="9" eb="11">
      <t>クミアイ</t>
    </rPh>
    <phoneticPr fontId="2"/>
  </si>
  <si>
    <t>南足柄市外五ケ市町組合</t>
    <rPh sb="0" eb="3">
      <t>ミナミアシガラ</t>
    </rPh>
    <rPh sb="3" eb="4">
      <t>シ</t>
    </rPh>
    <rPh sb="4" eb="5">
      <t>ソト</t>
    </rPh>
    <rPh sb="5" eb="6">
      <t>ゴ</t>
    </rPh>
    <rPh sb="7" eb="9">
      <t>シチョウ</t>
    </rPh>
    <rPh sb="9" eb="11">
      <t>クミアイ</t>
    </rPh>
    <phoneticPr fontId="2"/>
  </si>
  <si>
    <t>南足柄市外二ケ市町組合</t>
    <rPh sb="0" eb="3">
      <t>ミナミアシガラ</t>
    </rPh>
    <rPh sb="3" eb="4">
      <t>シ</t>
    </rPh>
    <rPh sb="4" eb="5">
      <t>ソト</t>
    </rPh>
    <rPh sb="5" eb="6">
      <t>ニ</t>
    </rPh>
    <rPh sb="7" eb="9">
      <t>シチョウ</t>
    </rPh>
    <rPh sb="9" eb="11">
      <t>クミアイ</t>
    </rPh>
    <phoneticPr fontId="2"/>
  </si>
  <si>
    <t>箱根町外二ケ市町組合</t>
    <rPh sb="0" eb="2">
      <t>ハコネ</t>
    </rPh>
    <rPh sb="2" eb="3">
      <t>マチ</t>
    </rPh>
    <rPh sb="3" eb="4">
      <t>ソト</t>
    </rPh>
    <rPh sb="4" eb="5">
      <t>ニ</t>
    </rPh>
    <rPh sb="6" eb="8">
      <t>シチョウ</t>
    </rPh>
    <rPh sb="8" eb="10">
      <t>クミアイ</t>
    </rPh>
    <phoneticPr fontId="2"/>
  </si>
  <si>
    <t>南足柄市外四ケ市町組合</t>
    <rPh sb="0" eb="3">
      <t>ミナミアシガラ</t>
    </rPh>
    <rPh sb="3" eb="4">
      <t>シ</t>
    </rPh>
    <rPh sb="4" eb="5">
      <t>ソト</t>
    </rPh>
    <rPh sb="5" eb="6">
      <t>ヨン</t>
    </rPh>
    <rPh sb="7" eb="9">
      <t>シチョウ</t>
    </rPh>
    <rPh sb="9" eb="11">
      <t>クミアイ</t>
    </rPh>
    <phoneticPr fontId="2"/>
  </si>
  <si>
    <t>小田原市土地開発公社</t>
    <rPh sb="0" eb="4">
      <t>オダワラシ</t>
    </rPh>
    <rPh sb="4" eb="6">
      <t>トチ</t>
    </rPh>
    <rPh sb="6" eb="8">
      <t>カイハツ</t>
    </rPh>
    <rPh sb="8" eb="10">
      <t>コウシャ</t>
    </rPh>
    <phoneticPr fontId="2"/>
  </si>
  <si>
    <t>財団法人　小田原市学校建設公社</t>
    <rPh sb="0" eb="2">
      <t>ザイダン</t>
    </rPh>
    <rPh sb="2" eb="4">
      <t>ホウジン</t>
    </rPh>
    <rPh sb="5" eb="9">
      <t>オダワラシ</t>
    </rPh>
    <rPh sb="9" eb="11">
      <t>ガッコウ</t>
    </rPh>
    <rPh sb="11" eb="13">
      <t>ケンセツ</t>
    </rPh>
    <rPh sb="13" eb="15">
      <t>コウシャ</t>
    </rPh>
    <phoneticPr fontId="2"/>
  </si>
  <si>
    <t>財団法人　小田原市体育協会</t>
    <rPh sb="0" eb="2">
      <t>ザイダン</t>
    </rPh>
    <rPh sb="2" eb="4">
      <t>ホウジン</t>
    </rPh>
    <rPh sb="5" eb="9">
      <t>オダワラシ</t>
    </rPh>
    <rPh sb="9" eb="11">
      <t>タイイク</t>
    </rPh>
    <rPh sb="11" eb="13">
      <t>キョウカイ</t>
    </rPh>
    <phoneticPr fontId="2"/>
  </si>
  <si>
    <t>財団法人　小田原市公益事業協会</t>
    <rPh sb="0" eb="2">
      <t>ザイダン</t>
    </rPh>
    <rPh sb="2" eb="4">
      <t>ホウジン</t>
    </rPh>
    <rPh sb="5" eb="9">
      <t>オダワラシ</t>
    </rPh>
    <rPh sb="9" eb="11">
      <t>コウエキ</t>
    </rPh>
    <rPh sb="11" eb="13">
      <t>ジギョウ</t>
    </rPh>
    <rPh sb="13" eb="15">
      <t>キョウカイ</t>
    </rPh>
    <phoneticPr fontId="2"/>
  </si>
  <si>
    <t>株式会社　小田原市水道サービスセンター</t>
    <rPh sb="0" eb="4">
      <t>カブシキガイシャ</t>
    </rPh>
    <rPh sb="5" eb="9">
      <t>オダワラシ</t>
    </rPh>
    <rPh sb="9" eb="11">
      <t>スイドウ</t>
    </rPh>
    <phoneticPr fontId="2"/>
  </si>
  <si>
    <t>公益財団法人　かながわ海岸美化財団</t>
    <rPh sb="0" eb="2">
      <t>コウエキ</t>
    </rPh>
    <rPh sb="2" eb="4">
      <t>ザイダン</t>
    </rPh>
    <rPh sb="4" eb="6">
      <t>ホウジン</t>
    </rPh>
    <rPh sb="11" eb="13">
      <t>カイガン</t>
    </rPh>
    <rPh sb="13" eb="15">
      <t>ビカ</t>
    </rPh>
    <rPh sb="15" eb="17">
      <t>ザイダン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</si>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</sst>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23500</c:v>
                </c:pt>
                <c:pt idx="1">
                  <c:v>25951</c:v>
                </c:pt>
                <c:pt idx="2">
                  <c:v>29154</c:v>
                </c:pt>
                <c:pt idx="3">
                  <c:v>37353</c:v>
                </c:pt>
                <c:pt idx="4">
                  <c:v>48732</c:v>
                </c:pt>
              </c:numCache>
            </c:numRef>
          </c:val>
          <c:smooth val="0"/>
        </c:ser>
        <c:dLbls>
          <c:showLegendKey val="0"/>
          <c:showVal val="0"/>
          <c:showCatName val="0"/>
          <c:showSerName val="0"/>
          <c:showPercent val="0"/>
          <c:showBubbleSize val="0"/>
        </c:dLbls>
        <c:marker val="1"/>
        <c:smooth val="0"/>
        <c:axId val="376801664"/>
        <c:axId val="335008304"/>
      </c:lineChart>
      <c:catAx>
        <c:axId val="376801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5008304"/>
        <c:crosses val="autoZero"/>
        <c:auto val="1"/>
        <c:lblAlgn val="ctr"/>
        <c:lblOffset val="100"/>
        <c:tickLblSkip val="1"/>
        <c:tickMarkSkip val="1"/>
        <c:noMultiLvlLbl val="0"/>
      </c:catAx>
      <c:valAx>
        <c:axId val="3350083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801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7.88</c:v>
                </c:pt>
                <c:pt idx="1">
                  <c:v>8.43</c:v>
                </c:pt>
                <c:pt idx="2">
                  <c:v>10.039999999999999</c:v>
                </c:pt>
                <c:pt idx="3">
                  <c:v>9.7100000000000009</c:v>
                </c:pt>
                <c:pt idx="4">
                  <c:v>9.83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5.85</c:v>
                </c:pt>
                <c:pt idx="1">
                  <c:v>7.21</c:v>
                </c:pt>
                <c:pt idx="2">
                  <c:v>8.3000000000000007</c:v>
                </c:pt>
                <c:pt idx="3">
                  <c:v>10.06</c:v>
                </c:pt>
                <c:pt idx="4">
                  <c:v>12.55</c:v>
                </c:pt>
              </c:numCache>
            </c:numRef>
          </c:val>
        </c:ser>
        <c:dLbls>
          <c:showLegendKey val="0"/>
          <c:showVal val="0"/>
          <c:showCatName val="0"/>
          <c:showSerName val="0"/>
          <c:showPercent val="0"/>
          <c:showBubbleSize val="0"/>
        </c:dLbls>
        <c:gapWidth val="250"/>
        <c:overlap val="100"/>
        <c:axId val="375168592"/>
        <c:axId val="334549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1.72</c:v>
                </c:pt>
                <c:pt idx="1">
                  <c:v>1.95</c:v>
                </c:pt>
                <c:pt idx="2">
                  <c:v>2.38</c:v>
                </c:pt>
                <c:pt idx="3">
                  <c:v>1.66</c:v>
                </c:pt>
                <c:pt idx="4">
                  <c:v>4.4000000000000004</c:v>
                </c:pt>
              </c:numCache>
            </c:numRef>
          </c:val>
          <c:smooth val="0"/>
        </c:ser>
        <c:dLbls>
          <c:showLegendKey val="0"/>
          <c:showVal val="0"/>
          <c:showCatName val="0"/>
          <c:showSerName val="0"/>
          <c:showPercent val="0"/>
          <c:showBubbleSize val="0"/>
        </c:dLbls>
        <c:marker val="1"/>
        <c:smooth val="0"/>
        <c:axId val="375168592"/>
        <c:axId val="334549168"/>
      </c:lineChart>
      <c:catAx>
        <c:axId val="37516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4549168"/>
        <c:crosses val="autoZero"/>
        <c:auto val="1"/>
        <c:lblAlgn val="ctr"/>
        <c:lblOffset val="100"/>
        <c:tickLblSkip val="1"/>
        <c:tickMarkSkip val="1"/>
        <c:noMultiLvlLbl val="0"/>
      </c:catAx>
      <c:valAx>
        <c:axId val="33454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16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0.17</c:v>
                </c:pt>
                <c:pt idx="2">
                  <c:v>#N/A</c:v>
                </c:pt>
                <c:pt idx="3">
                  <c:v>0.14000000000000001</c:v>
                </c:pt>
                <c:pt idx="4">
                  <c:v>#N/A</c:v>
                </c:pt>
                <c:pt idx="5">
                  <c:v>0.17</c:v>
                </c:pt>
                <c:pt idx="6">
                  <c:v>#N/A</c:v>
                </c:pt>
                <c:pt idx="7">
                  <c:v>0.24</c:v>
                </c:pt>
                <c:pt idx="8">
                  <c:v>#N/A</c:v>
                </c:pt>
                <c:pt idx="9">
                  <c:v>0.23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小田原城天守閣事業特別会計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7.0000000000000007E-2</c:v>
                </c:pt>
                <c:pt idx="2">
                  <c:v>#N/A</c:v>
                </c:pt>
                <c:pt idx="3">
                  <c:v>0.08</c:v>
                </c:pt>
                <c:pt idx="4">
                  <c:v>#N/A</c:v>
                </c:pt>
                <c:pt idx="5">
                  <c:v>0.12</c:v>
                </c:pt>
                <c:pt idx="6">
                  <c:v>#N/A</c:v>
                </c:pt>
                <c:pt idx="7">
                  <c:v>0.08</c:v>
                </c:pt>
                <c:pt idx="8">
                  <c:v>#N/A</c:v>
                </c:pt>
                <c:pt idx="9">
                  <c:v>0.2</c:v>
                </c:pt>
              </c:numCache>
            </c:numRef>
          </c:val>
        </c:ser>
        <c:ser>
          <c:idx val="3"/>
          <c:order val="3"/>
          <c:tx>
            <c:strRef>
              <c:f>データシート!$A$30</c:f>
              <c:strCache>
                <c:ptCount val="1"/>
                <c:pt idx="0">
                  <c:v>宿泊等施設事業特別会計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0.14000000000000001</c:v>
                </c:pt>
                <c:pt idx="4">
                  <c:v>#N/A</c:v>
                </c:pt>
                <c:pt idx="5">
                  <c:v>0.43</c:v>
                </c:pt>
                <c:pt idx="6">
                  <c:v>#N/A</c:v>
                </c:pt>
                <c:pt idx="7">
                  <c:v>0.22</c:v>
                </c:pt>
                <c:pt idx="8">
                  <c:v>#N/A</c:v>
                </c:pt>
                <c:pt idx="9">
                  <c:v>0.25</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0.59</c:v>
                </c:pt>
                <c:pt idx="2">
                  <c:v>#N/A</c:v>
                </c:pt>
                <c:pt idx="3">
                  <c:v>0.98</c:v>
                </c:pt>
                <c:pt idx="4">
                  <c:v>#N/A</c:v>
                </c:pt>
                <c:pt idx="5">
                  <c:v>0.15</c:v>
                </c:pt>
                <c:pt idx="6">
                  <c:v>#N/A</c:v>
                </c:pt>
                <c:pt idx="7">
                  <c:v>1.19</c:v>
                </c:pt>
                <c:pt idx="8">
                  <c:v>#N/A</c:v>
                </c:pt>
                <c:pt idx="9">
                  <c:v>1.02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0.35</c:v>
                </c:pt>
                <c:pt idx="2">
                  <c:v>#N/A</c:v>
                </c:pt>
                <c:pt idx="3">
                  <c:v>0.39</c:v>
                </c:pt>
                <c:pt idx="4">
                  <c:v>#N/A</c:v>
                </c:pt>
                <c:pt idx="5">
                  <c:v>0.54</c:v>
                </c:pt>
                <c:pt idx="6">
                  <c:v>#N/A</c:v>
                </c:pt>
                <c:pt idx="7">
                  <c:v>0.54</c:v>
                </c:pt>
                <c:pt idx="8">
                  <c:v>#N/A</c:v>
                </c:pt>
                <c:pt idx="9">
                  <c:v>1.03</c:v>
                </c:pt>
              </c:numCache>
            </c:numRef>
          </c:val>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0.56000000000000005</c:v>
                </c:pt>
                <c:pt idx="2">
                  <c:v>#N/A</c:v>
                </c:pt>
                <c:pt idx="3">
                  <c:v>0.96</c:v>
                </c:pt>
                <c:pt idx="4">
                  <c:v>#N/A</c:v>
                </c:pt>
                <c:pt idx="5">
                  <c:v>0.51</c:v>
                </c:pt>
                <c:pt idx="6">
                  <c:v>#N/A</c:v>
                </c:pt>
                <c:pt idx="7">
                  <c:v>0.92</c:v>
                </c:pt>
                <c:pt idx="8">
                  <c:v>#N/A</c:v>
                </c:pt>
                <c:pt idx="9">
                  <c:v>1.67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5.48</c:v>
                </c:pt>
                <c:pt idx="2">
                  <c:v>#N/A</c:v>
                </c:pt>
                <c:pt idx="3">
                  <c:v>6.27</c:v>
                </c:pt>
                <c:pt idx="4">
                  <c:v>#N/A</c:v>
                </c:pt>
                <c:pt idx="5">
                  <c:v>7.49</c:v>
                </c:pt>
                <c:pt idx="6">
                  <c:v>#N/A</c:v>
                </c:pt>
                <c:pt idx="7">
                  <c:v>7.12</c:v>
                </c:pt>
                <c:pt idx="8">
                  <c:v>#N/A</c:v>
                </c:pt>
                <c:pt idx="9">
                  <c:v>6.15</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3.64</c:v>
                </c:pt>
                <c:pt idx="2">
                  <c:v>#N/A</c:v>
                </c:pt>
                <c:pt idx="3">
                  <c:v>4.0999999999999996</c:v>
                </c:pt>
                <c:pt idx="4">
                  <c:v>#N/A</c:v>
                </c:pt>
                <c:pt idx="5">
                  <c:v>4.62</c:v>
                </c:pt>
                <c:pt idx="6">
                  <c:v>#N/A</c:v>
                </c:pt>
                <c:pt idx="7">
                  <c:v>5.17</c:v>
                </c:pt>
                <c:pt idx="8">
                  <c:v>#N/A</c:v>
                </c:pt>
                <c:pt idx="9">
                  <c:v>7.25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7.79</c:v>
                </c:pt>
                <c:pt idx="2">
                  <c:v>#N/A</c:v>
                </c:pt>
                <c:pt idx="3">
                  <c:v>8.27</c:v>
                </c:pt>
                <c:pt idx="4">
                  <c:v>#N/A</c:v>
                </c:pt>
                <c:pt idx="5">
                  <c:v>9.6</c:v>
                </c:pt>
                <c:pt idx="6">
                  <c:v>#N/A</c:v>
                </c:pt>
                <c:pt idx="7">
                  <c:v>9.48</c:v>
                </c:pt>
                <c:pt idx="8">
                  <c:v>#N/A</c:v>
                </c:pt>
                <c:pt idx="9">
                  <c:v>9.5500000000000007</c:v>
                </c:pt>
              </c:numCache>
            </c:numRef>
          </c:val>
        </c:ser>
        <c:dLbls>
          <c:showLegendKey val="0"/>
          <c:showVal val="0"/>
          <c:showCatName val="0"/>
          <c:showSerName val="0"/>
          <c:showPercent val="0"/>
          <c:showBubbleSize val="0"/>
        </c:dLbls>
        <c:gapWidth val="150"/>
        <c:overlap val="100"/>
        <c:axId val="377218968"/>
        <c:axId val="378930664"/>
      </c:barChart>
      <c:catAx>
        <c:axId val="377218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8930664"/>
        <c:crosses val="autoZero"/>
        <c:auto val="1"/>
        <c:lblAlgn val="ctr"/>
        <c:lblOffset val="100"/>
        <c:tickLblSkip val="1"/>
        <c:tickMarkSkip val="1"/>
        <c:noMultiLvlLbl val="0"/>
      </c:catAx>
      <c:valAx>
        <c:axId val="378930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218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6778</c:v>
                </c:pt>
                <c:pt idx="5">
                  <c:v>6713</c:v>
                </c:pt>
                <c:pt idx="8">
                  <c:v>6586</c:v>
                </c:pt>
                <c:pt idx="11">
                  <c:v>6562</c:v>
                </c:pt>
                <c:pt idx="14">
                  <c:v>6664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365</c:v>
                </c:pt>
                <c:pt idx="3">
                  <c:v>576</c:v>
                </c:pt>
                <c:pt idx="6">
                  <c:v>539</c:v>
                </c:pt>
                <c:pt idx="9">
                  <c:v>560</c:v>
                </c:pt>
                <c:pt idx="12">
                  <c:v>631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3038</c:v>
                </c:pt>
                <c:pt idx="3">
                  <c:v>2581</c:v>
                </c:pt>
                <c:pt idx="6">
                  <c:v>2499</c:v>
                </c:pt>
                <c:pt idx="9">
                  <c:v>2149</c:v>
                </c:pt>
                <c:pt idx="12">
                  <c:v>2160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6650</c:v>
                </c:pt>
                <c:pt idx="3">
                  <c:v>6472</c:v>
                </c:pt>
                <c:pt idx="6">
                  <c:v>6172</c:v>
                </c:pt>
                <c:pt idx="9">
                  <c:v>6132</c:v>
                </c:pt>
                <c:pt idx="12">
                  <c:v>5754</c:v>
                </c:pt>
              </c:numCache>
            </c:numRef>
          </c:val>
        </c:ser>
        <c:dLbls>
          <c:showLegendKey val="0"/>
          <c:showVal val="0"/>
          <c:showCatName val="0"/>
          <c:showSerName val="0"/>
          <c:showPercent val="0"/>
          <c:showBubbleSize val="0"/>
        </c:dLbls>
        <c:gapWidth val="100"/>
        <c:overlap val="100"/>
        <c:axId val="379992464"/>
        <c:axId val="335064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3275</c:v>
                </c:pt>
                <c:pt idx="2">
                  <c:v>#N/A</c:v>
                </c:pt>
                <c:pt idx="3">
                  <c:v>#N/A</c:v>
                </c:pt>
                <c:pt idx="4">
                  <c:v>2916</c:v>
                </c:pt>
                <c:pt idx="5">
                  <c:v>#N/A</c:v>
                </c:pt>
                <c:pt idx="6">
                  <c:v>#N/A</c:v>
                </c:pt>
                <c:pt idx="7">
                  <c:v>2624</c:v>
                </c:pt>
                <c:pt idx="8">
                  <c:v>#N/A</c:v>
                </c:pt>
                <c:pt idx="9">
                  <c:v>#N/A</c:v>
                </c:pt>
                <c:pt idx="10">
                  <c:v>2279</c:v>
                </c:pt>
                <c:pt idx="11">
                  <c:v>#N/A</c:v>
                </c:pt>
                <c:pt idx="12">
                  <c:v>#N/A</c:v>
                </c:pt>
                <c:pt idx="13">
                  <c:v>1881</c:v>
                </c:pt>
                <c:pt idx="14">
                  <c:v>#N/A</c:v>
                </c:pt>
              </c:numCache>
            </c:numRef>
          </c:val>
          <c:smooth val="0"/>
        </c:ser>
        <c:dLbls>
          <c:showLegendKey val="0"/>
          <c:showVal val="0"/>
          <c:showCatName val="0"/>
          <c:showSerName val="0"/>
          <c:showPercent val="0"/>
          <c:showBubbleSize val="0"/>
        </c:dLbls>
        <c:marker val="1"/>
        <c:smooth val="0"/>
        <c:axId val="379992464"/>
        <c:axId val="335064496"/>
      </c:lineChart>
      <c:catAx>
        <c:axId val="37999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5064496"/>
        <c:crosses val="autoZero"/>
        <c:auto val="1"/>
        <c:lblAlgn val="ctr"/>
        <c:lblOffset val="100"/>
        <c:tickLblSkip val="1"/>
        <c:tickMarkSkip val="1"/>
        <c:noMultiLvlLbl val="0"/>
      </c:catAx>
      <c:valAx>
        <c:axId val="33506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99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55023</c:v>
                </c:pt>
                <c:pt idx="5">
                  <c:v>56069</c:v>
                </c:pt>
                <c:pt idx="8">
                  <c:v>55797</c:v>
                </c:pt>
                <c:pt idx="11">
                  <c:v>55173</c:v>
                </c:pt>
                <c:pt idx="14">
                  <c:v>55200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19193</c:v>
                </c:pt>
                <c:pt idx="5">
                  <c:v>18662</c:v>
                </c:pt>
                <c:pt idx="8">
                  <c:v>19465</c:v>
                </c:pt>
                <c:pt idx="11">
                  <c:v>18760</c:v>
                </c:pt>
                <c:pt idx="14">
                  <c:v>18784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7121</c:v>
                </c:pt>
                <c:pt idx="5">
                  <c:v>7948</c:v>
                </c:pt>
                <c:pt idx="8">
                  <c:v>8818</c:v>
                </c:pt>
                <c:pt idx="11">
                  <c:v>9786</c:v>
                </c:pt>
                <c:pt idx="14">
                  <c:v>10596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9649</c:v>
                </c:pt>
                <c:pt idx="3">
                  <c:v>10094</c:v>
                </c:pt>
                <c:pt idx="6">
                  <c:v>10896</c:v>
                </c:pt>
                <c:pt idx="9">
                  <c:v>10935</c:v>
                </c:pt>
                <c:pt idx="12">
                  <c:v>10917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30782</c:v>
                </c:pt>
                <c:pt idx="3">
                  <c:v>27924</c:v>
                </c:pt>
                <c:pt idx="6">
                  <c:v>25504</c:v>
                </c:pt>
                <c:pt idx="9">
                  <c:v>23072</c:v>
                </c:pt>
                <c:pt idx="12">
                  <c:v>21882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13613</c:v>
                </c:pt>
                <c:pt idx="3">
                  <c:v>13479</c:v>
                </c:pt>
                <c:pt idx="6">
                  <c:v>12074</c:v>
                </c:pt>
                <c:pt idx="9">
                  <c:v>10284</c:v>
                </c:pt>
                <c:pt idx="12">
                  <c:v>8360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49433</c:v>
                </c:pt>
                <c:pt idx="3">
                  <c:v>47624</c:v>
                </c:pt>
                <c:pt idx="6">
                  <c:v>47578</c:v>
                </c:pt>
                <c:pt idx="9">
                  <c:v>47902</c:v>
                </c:pt>
                <c:pt idx="12">
                  <c:v>50348</c:v>
                </c:pt>
              </c:numCache>
            </c:numRef>
          </c:val>
        </c:ser>
        <c:dLbls>
          <c:showLegendKey val="0"/>
          <c:showVal val="0"/>
          <c:showCatName val="0"/>
          <c:showSerName val="0"/>
          <c:showPercent val="0"/>
          <c:showBubbleSize val="0"/>
        </c:dLbls>
        <c:gapWidth val="100"/>
        <c:overlap val="100"/>
        <c:axId val="380133648"/>
        <c:axId val="380134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22139</c:v>
                </c:pt>
                <c:pt idx="2">
                  <c:v>#N/A</c:v>
                </c:pt>
                <c:pt idx="3">
                  <c:v>#N/A</c:v>
                </c:pt>
                <c:pt idx="4">
                  <c:v>16443</c:v>
                </c:pt>
                <c:pt idx="5">
                  <c:v>#N/A</c:v>
                </c:pt>
                <c:pt idx="6">
                  <c:v>#N/A</c:v>
                </c:pt>
                <c:pt idx="7">
                  <c:v>11972</c:v>
                </c:pt>
                <c:pt idx="8">
                  <c:v>#N/A</c:v>
                </c:pt>
                <c:pt idx="9">
                  <c:v>#N/A</c:v>
                </c:pt>
                <c:pt idx="10">
                  <c:v>8474</c:v>
                </c:pt>
                <c:pt idx="11">
                  <c:v>#N/A</c:v>
                </c:pt>
                <c:pt idx="12">
                  <c:v>#N/A</c:v>
                </c:pt>
                <c:pt idx="13">
                  <c:v>6925</c:v>
                </c:pt>
                <c:pt idx="14">
                  <c:v>#N/A</c:v>
                </c:pt>
              </c:numCache>
            </c:numRef>
          </c:val>
          <c:smooth val="0"/>
        </c:ser>
        <c:dLbls>
          <c:showLegendKey val="0"/>
          <c:showVal val="0"/>
          <c:showCatName val="0"/>
          <c:showSerName val="0"/>
          <c:showPercent val="0"/>
          <c:showBubbleSize val="0"/>
        </c:dLbls>
        <c:marker val="1"/>
        <c:smooth val="0"/>
        <c:axId val="380133648"/>
        <c:axId val="380134040"/>
      </c:lineChart>
      <c:catAx>
        <c:axId val="38013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0134040"/>
        <c:crosses val="autoZero"/>
        <c:auto val="1"/>
        <c:lblAlgn val="ctr"/>
        <c:lblOffset val="100"/>
        <c:tickLblSkip val="1"/>
        <c:tickMarkSkip val="1"/>
        <c:noMultiLvlLbl val="0"/>
      </c:catAx>
      <c:valAx>
        <c:axId val="380134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13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神奈川県小田原市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195,353
193,586
113.79
72,265,172
68,293,097
3,621,165
36,830,897
50,342,118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人口減少や地価下落による影響等のため市税収入が減少する一方、扶助費や後期高齢者医療事業</a:t>
          </a:r>
          <a:r>
            <a:rPr kumimoji="1" lang="ja-JP" altLang="en-US" sz="1300">
              <a:solidFill>
                <a:schemeClr val="dk1"/>
              </a:solidFill>
              <a:effectLst/>
              <a:latin typeface="+mn-lt"/>
              <a:ea typeface="+mn-ea"/>
              <a:cs typeface="+mn-cs"/>
            </a:rPr>
            <a:t>特別会計等への繰出金、福祉関係費の増加により、単年度指数は、平成</a:t>
          </a:r>
          <a:r>
            <a:rPr kumimoji="1" lang="en-US" altLang="ja-JP" sz="1300">
              <a:solidFill>
                <a:schemeClr val="dk1"/>
              </a:solidFill>
              <a:effectLst/>
              <a:latin typeface="+mn-lt"/>
              <a:ea typeface="+mn-ea"/>
              <a:cs typeface="+mn-cs"/>
            </a:rPr>
            <a:t>20</a:t>
          </a:r>
          <a:r>
            <a:rPr kumimoji="1" lang="ja-JP" altLang="en-US" sz="1300">
              <a:solidFill>
                <a:schemeClr val="dk1"/>
              </a:solidFill>
              <a:effectLst/>
              <a:latin typeface="+mn-lt"/>
              <a:ea typeface="+mn-ea"/>
              <a:cs typeface="+mn-cs"/>
            </a:rPr>
            <a:t>年度をピークに低下傾向にあったが、景気回復による市税収入が上向いたことにより、平成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年度は前年度を上回る</a:t>
          </a:r>
          <a:r>
            <a:rPr kumimoji="1" lang="en-US" altLang="ja-JP" sz="1300">
              <a:solidFill>
                <a:schemeClr val="dk1"/>
              </a:solidFill>
              <a:effectLst/>
              <a:latin typeface="+mn-lt"/>
              <a:ea typeface="+mn-ea"/>
              <a:cs typeface="+mn-cs"/>
            </a:rPr>
            <a:t>0.961</a:t>
          </a:r>
          <a:r>
            <a:rPr kumimoji="1" lang="ja-JP" altLang="en-US" sz="1300">
              <a:solidFill>
                <a:schemeClr val="dk1"/>
              </a:solidFill>
              <a:effectLst/>
              <a:latin typeface="+mn-lt"/>
              <a:ea typeface="+mn-ea"/>
              <a:cs typeface="+mn-cs"/>
            </a:rPr>
            <a:t>となった。</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ヶ年平均においては</a:t>
          </a:r>
          <a:r>
            <a:rPr kumimoji="1" lang="en-US" altLang="ja-JP" sz="1300">
              <a:solidFill>
                <a:schemeClr val="dk1"/>
              </a:solidFill>
              <a:effectLst/>
              <a:latin typeface="+mn-lt"/>
              <a:ea typeface="+mn-ea"/>
              <a:cs typeface="+mn-cs"/>
            </a:rPr>
            <a:t>0.95</a:t>
          </a:r>
          <a:r>
            <a:rPr kumimoji="1" lang="ja-JP" altLang="en-US" sz="1300">
              <a:solidFill>
                <a:schemeClr val="dk1"/>
              </a:solidFill>
              <a:effectLst/>
              <a:latin typeface="+mn-lt"/>
              <a:ea typeface="+mn-ea"/>
              <a:cs typeface="+mn-cs"/>
            </a:rPr>
            <a:t>と</a:t>
          </a:r>
          <a:r>
            <a:rPr kumimoji="1" lang="en-US" altLang="ja-JP" sz="1300">
              <a:solidFill>
                <a:schemeClr val="dk1"/>
              </a:solidFill>
              <a:effectLst/>
              <a:latin typeface="+mn-lt"/>
              <a:ea typeface="+mn-ea"/>
              <a:cs typeface="+mn-cs"/>
            </a:rPr>
            <a:t>1.00</a:t>
          </a:r>
          <a:r>
            <a:rPr kumimoji="1" lang="ja-JP" altLang="en-US" sz="1300">
              <a:solidFill>
                <a:schemeClr val="dk1"/>
              </a:solidFill>
              <a:effectLst/>
              <a:latin typeface="+mn-lt"/>
              <a:ea typeface="+mn-ea"/>
              <a:cs typeface="+mn-cs"/>
            </a:rPr>
            <a:t>を下回った。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今後とも、事業の見直しによる歳出削減と歳入の確保に努め、財政基盤の強化を図る。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168275</xdr:rowOff>
    </xdr:from>
    <xdr:to>
      <xdr:col>7</xdr:col>
      <xdr:colOff>152400</xdr:colOff>
      <xdr:row>38</xdr:row>
      <xdr:rowOff>168275</xdr:rowOff>
    </xdr:to>
    <xdr:cxnSp macro="">
      <xdr:nvCxnSpPr>
        <xdr:cNvPr id="67" name="直線コネクタ 66"/>
        <xdr:cNvCxnSpPr/>
      </xdr:nvCxnSpPr>
      <xdr:spPr>
        <a:xfrm>
          <a:off x="4114800" y="6683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8"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38</xdr:row>
      <xdr:rowOff>168275</xdr:rowOff>
    </xdr:to>
    <xdr:cxnSp macro="">
      <xdr:nvCxnSpPr>
        <xdr:cNvPr id="70" name="直線コネクタ 69"/>
        <xdr:cNvCxnSpPr/>
      </xdr:nvCxnSpPr>
      <xdr:spPr>
        <a:xfrm>
          <a:off x="3225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2" name="テキスト ボックス 71"/>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67733</xdr:rowOff>
    </xdr:from>
    <xdr:to>
      <xdr:col>4</xdr:col>
      <xdr:colOff>482600</xdr:colOff>
      <xdr:row>38</xdr:row>
      <xdr:rowOff>148167</xdr:rowOff>
    </xdr:to>
    <xdr:cxnSp macro="">
      <xdr:nvCxnSpPr>
        <xdr:cNvPr id="73" name="直線コネクタ 72"/>
        <xdr:cNvCxnSpPr/>
      </xdr:nvCxnSpPr>
      <xdr:spPr>
        <a:xfrm>
          <a:off x="2336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5" name="テキスト ボックス 74"/>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158750</xdr:rowOff>
    </xdr:from>
    <xdr:to>
      <xdr:col>3</xdr:col>
      <xdr:colOff>279400</xdr:colOff>
      <xdr:row>38</xdr:row>
      <xdr:rowOff>67733</xdr:rowOff>
    </xdr:to>
    <xdr:cxnSp macro="">
      <xdr:nvCxnSpPr>
        <xdr:cNvPr id="76" name="直線コネクタ 75"/>
        <xdr:cNvCxnSpPr/>
      </xdr:nvCxnSpPr>
      <xdr:spPr>
        <a:xfrm>
          <a:off x="1447800" y="65024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8" name="テキスト ボックス 77"/>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1710</xdr:rowOff>
    </xdr:from>
    <xdr:ext cx="762000" cy="259045"/>
    <xdr:sp macro="" textlink="">
      <xdr:nvSpPr>
        <xdr:cNvPr id="80" name="テキスト ボックス 79"/>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117475</xdr:rowOff>
    </xdr:from>
    <xdr:to>
      <xdr:col>7</xdr:col>
      <xdr:colOff>203200</xdr:colOff>
      <xdr:row>39</xdr:row>
      <xdr:rowOff>47625</xdr:rowOff>
    </xdr:to>
    <xdr:sp macro="" textlink="">
      <xdr:nvSpPr>
        <xdr:cNvPr id="86" name="円/楕円 85"/>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134002</xdr:rowOff>
    </xdr:from>
    <xdr:ext cx="762000" cy="259045"/>
    <xdr:sp macro="" textlink="">
      <xdr:nvSpPr>
        <xdr:cNvPr id="87"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8" name="円/楕円 87"/>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89" name="テキスト ボックス 88"/>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0" name="円/楕円 89"/>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1" name="テキスト ボックス 90"/>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16933</xdr:rowOff>
    </xdr:from>
    <xdr:to>
      <xdr:col>3</xdr:col>
      <xdr:colOff>330200</xdr:colOff>
      <xdr:row>38</xdr:row>
      <xdr:rowOff>118533</xdr:rowOff>
    </xdr:to>
    <xdr:sp macro="" textlink="">
      <xdr:nvSpPr>
        <xdr:cNvPr id="92" name="円/楕円 91"/>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128710</xdr:rowOff>
    </xdr:from>
    <xdr:ext cx="762000" cy="259045"/>
    <xdr:sp macro="" textlink="">
      <xdr:nvSpPr>
        <xdr:cNvPr id="93" name="テキスト ボックス 92"/>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94" name="円/楕円 93"/>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95" name="テキスト ボックス 94"/>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県平均及び全国平均より低い比率となったが、扶助費の増加傾向が続く中、経常的経費の割合が増加したことから、比率が</a:t>
          </a:r>
          <a:r>
            <a:rPr kumimoji="1" lang="en-US" altLang="ja-JP" sz="1300">
              <a:latin typeface="ＭＳ Ｐゴシック"/>
            </a:rPr>
            <a:t>2.6</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今後とも扶助費の増加は続くことが見込まれるが、経常的経費の削減に努める。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5" name="直線コネクタ 124"/>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6"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7" name="直線コネクタ 126"/>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8"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9" name="直線コネクタ 128"/>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63</xdr:row>
      <xdr:rowOff>57996</xdr:rowOff>
    </xdr:to>
    <xdr:cxnSp macro="">
      <xdr:nvCxnSpPr>
        <xdr:cNvPr id="130" name="直線コネクタ 129"/>
        <xdr:cNvCxnSpPr/>
      </xdr:nvCxnSpPr>
      <xdr:spPr>
        <a:xfrm>
          <a:off x="4114800" y="10650220"/>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19490</xdr:rowOff>
    </xdr:from>
    <xdr:ext cx="762000" cy="259045"/>
    <xdr:sp macro="" textlink="">
      <xdr:nvSpPr>
        <xdr:cNvPr id="131"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32" name="フローチャート : 判断 131"/>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62</xdr:row>
      <xdr:rowOff>116840</xdr:rowOff>
    </xdr:to>
    <xdr:cxnSp macro="">
      <xdr:nvCxnSpPr>
        <xdr:cNvPr id="133" name="直線コネクタ 132"/>
        <xdr:cNvCxnSpPr/>
      </xdr:nvCxnSpPr>
      <xdr:spPr>
        <a:xfrm flipV="1">
          <a:off x="3225800" y="1065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4" name="フローチャート : 判断 133"/>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61400</xdr:rowOff>
    </xdr:from>
    <xdr:ext cx="736600" cy="259045"/>
    <xdr:sp macro="" textlink="">
      <xdr:nvSpPr>
        <xdr:cNvPr id="135" name="テキスト ボックス 134"/>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63</xdr:row>
      <xdr:rowOff>25823</xdr:rowOff>
    </xdr:to>
    <xdr:cxnSp macro="">
      <xdr:nvCxnSpPr>
        <xdr:cNvPr id="136" name="直線コネクタ 135"/>
        <xdr:cNvCxnSpPr/>
      </xdr:nvCxnSpPr>
      <xdr:spPr>
        <a:xfrm flipV="1">
          <a:off x="2336800" y="107467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7" name="フローチャート :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38" name="テキスト ボックス 137"/>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25823</xdr:rowOff>
    </xdr:from>
    <xdr:to>
      <xdr:col>3</xdr:col>
      <xdr:colOff>279400</xdr:colOff>
      <xdr:row>63</xdr:row>
      <xdr:rowOff>41910</xdr:rowOff>
    </xdr:to>
    <xdr:cxnSp macro="">
      <xdr:nvCxnSpPr>
        <xdr:cNvPr id="139" name="直線コネクタ 138"/>
        <xdr:cNvCxnSpPr/>
      </xdr:nvCxnSpPr>
      <xdr:spPr>
        <a:xfrm flipV="1">
          <a:off x="1447800" y="108271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2" name="フローチャート :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7196</xdr:rowOff>
    </xdr:from>
    <xdr:to>
      <xdr:col>7</xdr:col>
      <xdr:colOff>203200</xdr:colOff>
      <xdr:row>63</xdr:row>
      <xdr:rowOff>108796</xdr:rowOff>
    </xdr:to>
    <xdr:sp macro="" textlink="">
      <xdr:nvSpPr>
        <xdr:cNvPr id="149" name="円/楕円 148"/>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23723</xdr:rowOff>
    </xdr:from>
    <xdr:ext cx="762000" cy="259045"/>
    <xdr:sp macro="" textlink="">
      <xdr:nvSpPr>
        <xdr:cNvPr id="150" name="財政構造の弾力性該当値テキスト"/>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1" name="円/楕円 150"/>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81297</xdr:rowOff>
    </xdr:from>
    <xdr:ext cx="736600" cy="259045"/>
    <xdr:sp macro="" textlink="">
      <xdr:nvSpPr>
        <xdr:cNvPr id="152" name="テキスト ボックス 151"/>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3" name="円/楕円 152"/>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4" name="テキスト ボックス 153"/>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146473</xdr:rowOff>
    </xdr:from>
    <xdr:to>
      <xdr:col>3</xdr:col>
      <xdr:colOff>330200</xdr:colOff>
      <xdr:row>63</xdr:row>
      <xdr:rowOff>76623</xdr:rowOff>
    </xdr:to>
    <xdr:sp macro="" textlink="">
      <xdr:nvSpPr>
        <xdr:cNvPr id="155" name="円/楕円 154"/>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61400</xdr:rowOff>
    </xdr:from>
    <xdr:ext cx="762000" cy="259045"/>
    <xdr:sp macro="" textlink="">
      <xdr:nvSpPr>
        <xdr:cNvPr id="156" name="テキスト ボックス 155"/>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57" name="円/楕円 156"/>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58" name="テキスト ボックス 157"/>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[109,635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人事院勧告による給与の引上げなどに加え、前年度の給与削減措置の反動の影響や定年退職者の増により、人件費は約</a:t>
          </a:r>
          <a:r>
            <a:rPr kumimoji="1" lang="en-US" altLang="ja-JP" sz="1300">
              <a:latin typeface="ＭＳ Ｐゴシック"/>
            </a:rPr>
            <a:t>5</a:t>
          </a:r>
          <a:r>
            <a:rPr kumimoji="1" lang="ja-JP" altLang="en-US" sz="1300">
              <a:latin typeface="ＭＳ Ｐゴシック"/>
            </a:rPr>
            <a:t>億</a:t>
          </a:r>
          <a:r>
            <a:rPr kumimoji="1" lang="en-US" altLang="ja-JP" sz="1300">
              <a:latin typeface="ＭＳ Ｐゴシック"/>
            </a:rPr>
            <a:t>4</a:t>
          </a:r>
          <a:r>
            <a:rPr kumimoji="1" lang="ja-JP" altLang="en-US" sz="1300">
              <a:latin typeface="ＭＳ Ｐゴシック"/>
            </a:rPr>
            <a:t>千万円増加した。</a:t>
          </a:r>
          <a:endParaRPr kumimoji="1" lang="en-US" altLang="ja-JP" sz="1300">
            <a:latin typeface="ＭＳ Ｐゴシック"/>
          </a:endParaRPr>
        </a:p>
        <a:p>
          <a:r>
            <a:rPr kumimoji="1" lang="ja-JP" altLang="en-US" sz="1300">
              <a:latin typeface="ＭＳ Ｐゴシック"/>
            </a:rPr>
            <a:t>　また、物件費は委託料の増に伴い、物件費が約</a:t>
          </a:r>
          <a:r>
            <a:rPr kumimoji="1" lang="en-US" altLang="ja-JP" sz="1300">
              <a:latin typeface="ＭＳ Ｐゴシック"/>
            </a:rPr>
            <a:t>6</a:t>
          </a:r>
          <a:r>
            <a:rPr kumimoji="1" lang="ja-JP" altLang="en-US" sz="1300">
              <a:latin typeface="ＭＳ Ｐゴシック"/>
            </a:rPr>
            <a:t>億</a:t>
          </a:r>
          <a:r>
            <a:rPr kumimoji="1" lang="en-US" altLang="ja-JP" sz="1300">
              <a:latin typeface="ＭＳ Ｐゴシック"/>
            </a:rPr>
            <a:t>3</a:t>
          </a:r>
          <a:r>
            <a:rPr kumimoji="1" lang="ja-JP" altLang="en-US" sz="1300">
              <a:latin typeface="ＭＳ Ｐゴシック"/>
            </a:rPr>
            <a:t>千万円、維持補修費は約</a:t>
          </a:r>
          <a:r>
            <a:rPr kumimoji="1" lang="en-US" altLang="ja-JP" sz="1300">
              <a:latin typeface="ＭＳ Ｐゴシック"/>
            </a:rPr>
            <a:t>1</a:t>
          </a:r>
          <a:r>
            <a:rPr kumimoji="1" lang="ja-JP" altLang="en-US" sz="1300">
              <a:latin typeface="ＭＳ Ｐゴシック"/>
            </a:rPr>
            <a:t>千万円増加している。</a:t>
          </a:r>
          <a:endParaRPr kumimoji="1" lang="en-US" altLang="ja-JP" sz="1300">
            <a:latin typeface="ＭＳ Ｐゴシック"/>
          </a:endParaRPr>
        </a:p>
        <a:p>
          <a:r>
            <a:rPr kumimoji="1" lang="ja-JP" altLang="en-US" sz="1300" baseline="0">
              <a:latin typeface="ＭＳ Ｐゴシック"/>
            </a:rPr>
            <a:t>　今後は、施設の老朽化に伴い、維持補修費の増が見込まれることから、事業のより効率的な実施を進め、コスト増の抑制を図る。</a:t>
          </a:r>
          <a:endParaRPr kumimoji="1" lang="en-US" altLang="ja-JP" sz="1300" baseline="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2" name="直線コネクタ 19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4" name="直線コネクタ 19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6" name="直線コネクタ 19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127981</xdr:rowOff>
    </xdr:from>
    <xdr:to>
      <xdr:col>7</xdr:col>
      <xdr:colOff>152400</xdr:colOff>
      <xdr:row>84</xdr:row>
      <xdr:rowOff>46882</xdr:rowOff>
    </xdr:to>
    <xdr:cxnSp macro="">
      <xdr:nvCxnSpPr>
        <xdr:cNvPr id="197" name="直線コネクタ 196"/>
        <xdr:cNvCxnSpPr/>
      </xdr:nvCxnSpPr>
      <xdr:spPr>
        <a:xfrm>
          <a:off x="4114800" y="14358331"/>
          <a:ext cx="838200" cy="9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82608</xdr:rowOff>
    </xdr:from>
    <xdr:ext cx="762000" cy="259045"/>
    <xdr:sp macro="" textlink="">
      <xdr:nvSpPr>
        <xdr:cNvPr id="198" name="人件費・物件費等の状況平均値テキスト"/>
        <xdr:cNvSpPr txBox="1"/>
      </xdr:nvSpPr>
      <xdr:spPr>
        <a:xfrm>
          <a:off x="5041900" y="14141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9" name="フローチャート : 判断 19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127981</xdr:rowOff>
    </xdr:from>
    <xdr:to>
      <xdr:col>6</xdr:col>
      <xdr:colOff>0</xdr:colOff>
      <xdr:row>83</xdr:row>
      <xdr:rowOff>151282</xdr:rowOff>
    </xdr:to>
    <xdr:cxnSp macro="">
      <xdr:nvCxnSpPr>
        <xdr:cNvPr id="200" name="直線コネクタ 199"/>
        <xdr:cNvCxnSpPr/>
      </xdr:nvCxnSpPr>
      <xdr:spPr>
        <a:xfrm flipV="1">
          <a:off x="3225800" y="14358331"/>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201" name="フローチャート : 判断 20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99164</xdr:rowOff>
    </xdr:from>
    <xdr:ext cx="736600" cy="259045"/>
    <xdr:sp macro="" textlink="">
      <xdr:nvSpPr>
        <xdr:cNvPr id="202" name="テキスト ボックス 201"/>
        <xdr:cNvSpPr txBox="1"/>
      </xdr:nvSpPr>
      <xdr:spPr>
        <a:xfrm>
          <a:off x="3733800" y="13986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89404</xdr:rowOff>
    </xdr:from>
    <xdr:to>
      <xdr:col>4</xdr:col>
      <xdr:colOff>482600</xdr:colOff>
      <xdr:row>83</xdr:row>
      <xdr:rowOff>151282</xdr:rowOff>
    </xdr:to>
    <xdr:cxnSp macro="">
      <xdr:nvCxnSpPr>
        <xdr:cNvPr id="203" name="直線コネクタ 202"/>
        <xdr:cNvCxnSpPr/>
      </xdr:nvCxnSpPr>
      <xdr:spPr>
        <a:xfrm>
          <a:off x="2336800" y="14319754"/>
          <a:ext cx="889000" cy="6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4" name="フローチャート : 判断 20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122209</xdr:rowOff>
    </xdr:from>
    <xdr:ext cx="762000" cy="259045"/>
    <xdr:sp macro="" textlink="">
      <xdr:nvSpPr>
        <xdr:cNvPr id="205" name="テキスト ボックス 204"/>
        <xdr:cNvSpPr txBox="1"/>
      </xdr:nvSpPr>
      <xdr:spPr>
        <a:xfrm>
          <a:off x="2844800" y="140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47734</xdr:rowOff>
    </xdr:from>
    <xdr:to>
      <xdr:col>3</xdr:col>
      <xdr:colOff>279400</xdr:colOff>
      <xdr:row>83</xdr:row>
      <xdr:rowOff>89404</xdr:rowOff>
    </xdr:to>
    <xdr:cxnSp macro="">
      <xdr:nvCxnSpPr>
        <xdr:cNvPr id="206" name="直線コネクタ 205"/>
        <xdr:cNvCxnSpPr/>
      </xdr:nvCxnSpPr>
      <xdr:spPr>
        <a:xfrm>
          <a:off x="1447800" y="14278084"/>
          <a:ext cx="889000" cy="4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7" name="フローチャート : 判断 206"/>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140468</xdr:rowOff>
    </xdr:from>
    <xdr:ext cx="762000" cy="259045"/>
    <xdr:sp macro="" textlink="">
      <xdr:nvSpPr>
        <xdr:cNvPr id="208" name="テキスト ボックス 207"/>
        <xdr:cNvSpPr txBox="1"/>
      </xdr:nvSpPr>
      <xdr:spPr>
        <a:xfrm>
          <a:off x="1955800" y="143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9" name="フローチャート : 判断 208"/>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109447</xdr:rowOff>
    </xdr:from>
    <xdr:ext cx="762000" cy="259045"/>
    <xdr:sp macro="" textlink="">
      <xdr:nvSpPr>
        <xdr:cNvPr id="210" name="テキスト ボックス 209"/>
        <xdr:cNvSpPr txBox="1"/>
      </xdr:nvSpPr>
      <xdr:spPr>
        <a:xfrm>
          <a:off x="1066800" y="1433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167532</xdr:rowOff>
    </xdr:from>
    <xdr:to>
      <xdr:col>7</xdr:col>
      <xdr:colOff>203200</xdr:colOff>
      <xdr:row>84</xdr:row>
      <xdr:rowOff>97682</xdr:rowOff>
    </xdr:to>
    <xdr:sp macro="" textlink="">
      <xdr:nvSpPr>
        <xdr:cNvPr id="216" name="円/楕円 215"/>
        <xdr:cNvSpPr/>
      </xdr:nvSpPr>
      <xdr:spPr>
        <a:xfrm>
          <a:off x="4902200" y="143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139609</xdr:rowOff>
    </xdr:from>
    <xdr:ext cx="762000" cy="259045"/>
    <xdr:sp macro="" textlink="">
      <xdr:nvSpPr>
        <xdr:cNvPr id="217" name="人件費・物件費等の状況該当値テキスト"/>
        <xdr:cNvSpPr txBox="1"/>
      </xdr:nvSpPr>
      <xdr:spPr>
        <a:xfrm>
          <a:off x="5041900" y="143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109,635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77181</xdr:rowOff>
    </xdr:from>
    <xdr:to>
      <xdr:col>6</xdr:col>
      <xdr:colOff>50800</xdr:colOff>
      <xdr:row>84</xdr:row>
      <xdr:rowOff>7331</xdr:rowOff>
    </xdr:to>
    <xdr:sp macro="" textlink="">
      <xdr:nvSpPr>
        <xdr:cNvPr id="218" name="円/楕円 217"/>
        <xdr:cNvSpPr/>
      </xdr:nvSpPr>
      <xdr:spPr>
        <a:xfrm>
          <a:off x="4064000" y="143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163558</xdr:rowOff>
    </xdr:from>
    <xdr:ext cx="736600" cy="259045"/>
    <xdr:sp macro="" textlink="">
      <xdr:nvSpPr>
        <xdr:cNvPr id="219" name="テキスト ボックス 218"/>
        <xdr:cNvSpPr txBox="1"/>
      </xdr:nvSpPr>
      <xdr:spPr>
        <a:xfrm>
          <a:off x="3733800" y="1439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103,644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100482</xdr:rowOff>
    </xdr:from>
    <xdr:to>
      <xdr:col>4</xdr:col>
      <xdr:colOff>533400</xdr:colOff>
      <xdr:row>84</xdr:row>
      <xdr:rowOff>30632</xdr:rowOff>
    </xdr:to>
    <xdr:sp macro="" textlink="">
      <xdr:nvSpPr>
        <xdr:cNvPr id="220" name="円/楕円 219"/>
        <xdr:cNvSpPr/>
      </xdr:nvSpPr>
      <xdr:spPr>
        <a:xfrm>
          <a:off x="3175000" y="143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15409</xdr:rowOff>
    </xdr:from>
    <xdr:ext cx="762000" cy="259045"/>
    <xdr:sp macro="" textlink="">
      <xdr:nvSpPr>
        <xdr:cNvPr id="221" name="テキスト ボックス 220"/>
        <xdr:cNvSpPr txBox="1"/>
      </xdr:nvSpPr>
      <xdr:spPr>
        <a:xfrm>
          <a:off x="2844800" y="1441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105,189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38604</xdr:rowOff>
    </xdr:from>
    <xdr:to>
      <xdr:col>3</xdr:col>
      <xdr:colOff>330200</xdr:colOff>
      <xdr:row>83</xdr:row>
      <xdr:rowOff>140204</xdr:rowOff>
    </xdr:to>
    <xdr:sp macro="" textlink="">
      <xdr:nvSpPr>
        <xdr:cNvPr id="222" name="円/楕円 221"/>
        <xdr:cNvSpPr/>
      </xdr:nvSpPr>
      <xdr:spPr>
        <a:xfrm>
          <a:off x="2286000" y="1426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150381</xdr:rowOff>
    </xdr:from>
    <xdr:ext cx="762000" cy="259045"/>
    <xdr:sp macro="" textlink="">
      <xdr:nvSpPr>
        <xdr:cNvPr id="223" name="テキスト ボックス 222"/>
        <xdr:cNvSpPr txBox="1"/>
      </xdr:nvSpPr>
      <xdr:spPr>
        <a:xfrm>
          <a:off x="1955800" y="1403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101,086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168384</xdr:rowOff>
    </xdr:from>
    <xdr:to>
      <xdr:col>2</xdr:col>
      <xdr:colOff>127000</xdr:colOff>
      <xdr:row>83</xdr:row>
      <xdr:rowOff>98534</xdr:rowOff>
    </xdr:to>
    <xdr:sp macro="" textlink="">
      <xdr:nvSpPr>
        <xdr:cNvPr id="224" name="円/楕円 223"/>
        <xdr:cNvSpPr/>
      </xdr:nvSpPr>
      <xdr:spPr>
        <a:xfrm>
          <a:off x="1397000" y="142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108711</xdr:rowOff>
    </xdr:from>
    <xdr:ext cx="762000" cy="259045"/>
    <xdr:sp macro="" textlink="">
      <xdr:nvSpPr>
        <xdr:cNvPr id="225" name="テキスト ボックス 224"/>
        <xdr:cNvSpPr txBox="1"/>
      </xdr:nvSpPr>
      <xdr:spPr>
        <a:xfrm>
          <a:off x="1066800" y="1399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７年４月の給与の総合的見直しに伴い、給料表を見直し、当分の間、激変緩和措置としての現給保障を実施していること、職員の構成が国と異なったこと等から、ラスパイレス指数は０．３ポイント上昇している。</a:t>
          </a:r>
          <a:endParaRPr lang="ja-JP" altLang="ja-JP" sz="1300">
            <a:effectLst/>
          </a:endParaRPr>
        </a:p>
        <a:p>
          <a:r>
            <a:rPr kumimoji="1" lang="ja-JP" altLang="ja-JP" sz="1300">
              <a:solidFill>
                <a:schemeClr val="dk1"/>
              </a:solidFill>
              <a:effectLst/>
              <a:latin typeface="+mn-lt"/>
              <a:ea typeface="+mn-ea"/>
              <a:cs typeface="+mn-cs"/>
            </a:rPr>
            <a:t>　今後も類似団体等の状況を踏まえ、給与及び手当の適正化に努めていく。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84</xdr:row>
      <xdr:rowOff>157238</xdr:rowOff>
    </xdr:to>
    <xdr:cxnSp macro="">
      <xdr:nvCxnSpPr>
        <xdr:cNvPr id="256" name="直線コネクタ 255"/>
        <xdr:cNvCxnSpPr/>
      </xdr:nvCxnSpPr>
      <xdr:spPr>
        <a:xfrm flipV="1">
          <a:off x="17018000" y="13754705"/>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129315</xdr:rowOff>
    </xdr:from>
    <xdr:ext cx="762000" cy="259045"/>
    <xdr:sp macro="" textlink="">
      <xdr:nvSpPr>
        <xdr:cNvPr id="257" name="給与水準   （国との比較）最小値テキスト"/>
        <xdr:cNvSpPr txBox="1"/>
      </xdr:nvSpPr>
      <xdr:spPr>
        <a:xfrm>
          <a:off x="17106900" y="145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157238</xdr:rowOff>
    </xdr:from>
    <xdr:to>
      <xdr:col>24</xdr:col>
      <xdr:colOff>647700</xdr:colOff>
      <xdr:row>84</xdr:row>
      <xdr:rowOff>157238</xdr:rowOff>
    </xdr:to>
    <xdr:cxnSp macro="">
      <xdr:nvCxnSpPr>
        <xdr:cNvPr id="258" name="直線コネクタ 257"/>
        <xdr:cNvCxnSpPr/>
      </xdr:nvCxnSpPr>
      <xdr:spPr>
        <a:xfrm>
          <a:off x="16929100" y="1455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9"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60" name="直線コネクタ 259"/>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64407</xdr:rowOff>
    </xdr:to>
    <xdr:cxnSp macro="">
      <xdr:nvCxnSpPr>
        <xdr:cNvPr id="261" name="直線コネクタ 260"/>
        <xdr:cNvCxnSpPr/>
      </xdr:nvCxnSpPr>
      <xdr:spPr>
        <a:xfrm>
          <a:off x="16179800" y="142602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62"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3" name="フローチャート : 判断 262"/>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89</xdr:row>
      <xdr:rowOff>907</xdr:rowOff>
    </xdr:to>
    <xdr:cxnSp macro="">
      <xdr:nvCxnSpPr>
        <xdr:cNvPr id="264" name="直線コネクタ 263"/>
        <xdr:cNvCxnSpPr/>
      </xdr:nvCxnSpPr>
      <xdr:spPr>
        <a:xfrm flipV="1">
          <a:off x="15290800" y="14260286"/>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5" name="フローチャート : 判断 264"/>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6" name="テキスト ボックス 265"/>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907</xdr:rowOff>
    </xdr:from>
    <xdr:to>
      <xdr:col>22</xdr:col>
      <xdr:colOff>203200</xdr:colOff>
      <xdr:row>89</xdr:row>
      <xdr:rowOff>12398</xdr:rowOff>
    </xdr:to>
    <xdr:cxnSp macro="">
      <xdr:nvCxnSpPr>
        <xdr:cNvPr id="267" name="直線コネクタ 266"/>
        <xdr:cNvCxnSpPr/>
      </xdr:nvCxnSpPr>
      <xdr:spPr>
        <a:xfrm flipV="1">
          <a:off x="14401800" y="1525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143632</xdr:rowOff>
    </xdr:from>
    <xdr:to>
      <xdr:col>22</xdr:col>
      <xdr:colOff>254000</xdr:colOff>
      <xdr:row>88</xdr:row>
      <xdr:rowOff>73782</xdr:rowOff>
    </xdr:to>
    <xdr:sp macro="" textlink="">
      <xdr:nvSpPr>
        <xdr:cNvPr id="268" name="フローチャート : 判断 267"/>
        <xdr:cNvSpPr/>
      </xdr:nvSpPr>
      <xdr:spPr>
        <a:xfrm>
          <a:off x="15240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83959</xdr:rowOff>
    </xdr:from>
    <xdr:ext cx="762000" cy="259045"/>
    <xdr:sp macro="" textlink="">
      <xdr:nvSpPr>
        <xdr:cNvPr id="269" name="テキスト ボックス 268"/>
        <xdr:cNvSpPr txBox="1"/>
      </xdr:nvSpPr>
      <xdr:spPr>
        <a:xfrm>
          <a:off x="14909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89</xdr:row>
      <xdr:rowOff>12398</xdr:rowOff>
    </xdr:to>
    <xdr:cxnSp macro="">
      <xdr:nvCxnSpPr>
        <xdr:cNvPr id="270" name="直線コネクタ 269"/>
        <xdr:cNvCxnSpPr/>
      </xdr:nvCxnSpPr>
      <xdr:spPr>
        <a:xfrm>
          <a:off x="13512800" y="14340718"/>
          <a:ext cx="889000" cy="9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71" name="フローチャート : 判断 270"/>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72" name="テキスト ボックス 271"/>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127605</xdr:rowOff>
    </xdr:from>
    <xdr:to>
      <xdr:col>19</xdr:col>
      <xdr:colOff>533400</xdr:colOff>
      <xdr:row>83</xdr:row>
      <xdr:rowOff>57755</xdr:rowOff>
    </xdr:to>
    <xdr:sp macro="" textlink="">
      <xdr:nvSpPr>
        <xdr:cNvPr id="273" name="フローチャート : 判断 272"/>
        <xdr:cNvSpPr/>
      </xdr:nvSpPr>
      <xdr:spPr>
        <a:xfrm>
          <a:off x="13462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67932</xdr:rowOff>
    </xdr:from>
    <xdr:ext cx="762000" cy="259045"/>
    <xdr:sp macro="" textlink="">
      <xdr:nvSpPr>
        <xdr:cNvPr id="274" name="テキスト ボックス 273"/>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80" name="円/楕円 279"/>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157134</xdr:rowOff>
    </xdr:from>
    <xdr:ext cx="762000" cy="259045"/>
    <xdr:sp macro="" textlink="">
      <xdr:nvSpPr>
        <xdr:cNvPr id="281" name="給与水準   （国との比較）該当値テキスト"/>
        <xdr:cNvSpPr txBox="1"/>
      </xdr:nvSpPr>
      <xdr:spPr>
        <a:xfrm>
          <a:off x="17106900" y="1421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82" name="円/楕円 281"/>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65513</xdr:rowOff>
    </xdr:from>
    <xdr:ext cx="736600" cy="259045"/>
    <xdr:sp macro="" textlink="">
      <xdr:nvSpPr>
        <xdr:cNvPr id="283" name="テキスト ボックス 282"/>
        <xdr:cNvSpPr txBox="1"/>
      </xdr:nvSpPr>
      <xdr:spPr>
        <a:xfrm>
          <a:off x="15798800" y="1429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121557</xdr:rowOff>
    </xdr:from>
    <xdr:to>
      <xdr:col>22</xdr:col>
      <xdr:colOff>254000</xdr:colOff>
      <xdr:row>89</xdr:row>
      <xdr:rowOff>51707</xdr:rowOff>
    </xdr:to>
    <xdr:sp macro="" textlink="">
      <xdr:nvSpPr>
        <xdr:cNvPr id="284" name="円/楕円 283"/>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36484</xdr:rowOff>
    </xdr:from>
    <xdr:ext cx="762000" cy="259045"/>
    <xdr:sp macro="" textlink="">
      <xdr:nvSpPr>
        <xdr:cNvPr id="285" name="テキスト ボックス 284"/>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133048</xdr:rowOff>
    </xdr:from>
    <xdr:to>
      <xdr:col>21</xdr:col>
      <xdr:colOff>50800</xdr:colOff>
      <xdr:row>89</xdr:row>
      <xdr:rowOff>63198</xdr:rowOff>
    </xdr:to>
    <xdr:sp macro="" textlink="">
      <xdr:nvSpPr>
        <xdr:cNvPr id="286" name="円/楕円 285"/>
        <xdr:cNvSpPr/>
      </xdr:nvSpPr>
      <xdr:spPr>
        <a:xfrm>
          <a:off x="14351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47975</xdr:rowOff>
    </xdr:from>
    <xdr:ext cx="762000" cy="259045"/>
    <xdr:sp macro="" textlink="">
      <xdr:nvSpPr>
        <xdr:cNvPr id="287" name="テキスト ボックス 286"/>
        <xdr:cNvSpPr txBox="1"/>
      </xdr:nvSpPr>
      <xdr:spPr>
        <a:xfrm>
          <a:off x="14020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88" name="円/楕円 287"/>
        <xdr:cNvSpPr/>
      </xdr:nvSpPr>
      <xdr:spPr>
        <a:xfrm>
          <a:off x="13462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89" name="テキスト ボックス 288"/>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職員数は、消防職員の適正配置に伴い微増であったが、人口の減少の影響もあり、人口千人当たりの職員数が微増した。</a:t>
          </a:r>
          <a:endParaRPr lang="ja-JP" altLang="ja-JP" sz="1300">
            <a:effectLst/>
          </a:endParaRPr>
        </a:p>
        <a:p>
          <a:r>
            <a:rPr kumimoji="1" lang="ja-JP" altLang="ja-JP" sz="1300">
              <a:solidFill>
                <a:schemeClr val="dk1"/>
              </a:solidFill>
              <a:effectLst/>
              <a:latin typeface="+mn-lt"/>
              <a:ea typeface="+mn-ea"/>
              <a:cs typeface="+mn-cs"/>
            </a:rPr>
            <a:t>　職員数については、民生部門を中心とする業務量の増加が見込まれるが、今後も適正化に努めていく。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21" name="直線コネクタ 320"/>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22"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23" name="直線コネクタ 322"/>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4"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5" name="直線コネクタ 324"/>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84183</xdr:rowOff>
    </xdr:from>
    <xdr:to>
      <xdr:col>24</xdr:col>
      <xdr:colOff>558800</xdr:colOff>
      <xdr:row>64</xdr:row>
      <xdr:rowOff>101419</xdr:rowOff>
    </xdr:to>
    <xdr:cxnSp macro="">
      <xdr:nvCxnSpPr>
        <xdr:cNvPr id="326" name="直線コネクタ 325"/>
        <xdr:cNvCxnSpPr/>
      </xdr:nvCxnSpPr>
      <xdr:spPr>
        <a:xfrm>
          <a:off x="16179800" y="1105698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13624</xdr:rowOff>
    </xdr:from>
    <xdr:ext cx="762000" cy="259045"/>
    <xdr:sp macro="" textlink="">
      <xdr:nvSpPr>
        <xdr:cNvPr id="327" name="定員管理の状況平均値テキスト"/>
        <xdr:cNvSpPr txBox="1"/>
      </xdr:nvSpPr>
      <xdr:spPr>
        <a:xfrm>
          <a:off x="17106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8" name="フローチャート : 判断 327"/>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60053</xdr:rowOff>
    </xdr:from>
    <xdr:to>
      <xdr:col>23</xdr:col>
      <xdr:colOff>406400</xdr:colOff>
      <xdr:row>64</xdr:row>
      <xdr:rowOff>84183</xdr:rowOff>
    </xdr:to>
    <xdr:cxnSp macro="">
      <xdr:nvCxnSpPr>
        <xdr:cNvPr id="329" name="直線コネクタ 328"/>
        <xdr:cNvCxnSpPr/>
      </xdr:nvCxnSpPr>
      <xdr:spPr>
        <a:xfrm>
          <a:off x="15290800" y="1103285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30" name="フローチャート : 判断 329"/>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88192</xdr:rowOff>
    </xdr:from>
    <xdr:ext cx="736600" cy="259045"/>
    <xdr:sp macro="" textlink="">
      <xdr:nvSpPr>
        <xdr:cNvPr id="331" name="テキスト ボックス 330"/>
        <xdr:cNvSpPr txBox="1"/>
      </xdr:nvSpPr>
      <xdr:spPr>
        <a:xfrm>
          <a:off x="15798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89263</xdr:rowOff>
    </xdr:from>
    <xdr:to>
      <xdr:col>22</xdr:col>
      <xdr:colOff>203200</xdr:colOff>
      <xdr:row>64</xdr:row>
      <xdr:rowOff>60053</xdr:rowOff>
    </xdr:to>
    <xdr:cxnSp macro="">
      <xdr:nvCxnSpPr>
        <xdr:cNvPr id="332" name="直線コネクタ 331"/>
        <xdr:cNvCxnSpPr/>
      </xdr:nvCxnSpPr>
      <xdr:spPr>
        <a:xfrm>
          <a:off x="14401800" y="10719163"/>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33" name="フローチャート : 判断 332"/>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95086</xdr:rowOff>
    </xdr:from>
    <xdr:ext cx="762000" cy="259045"/>
    <xdr:sp macro="" textlink="">
      <xdr:nvSpPr>
        <xdr:cNvPr id="334" name="テキスト ボックス 333"/>
        <xdr:cNvSpPr txBox="1"/>
      </xdr:nvSpPr>
      <xdr:spPr>
        <a:xfrm>
          <a:off x="14909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65133</xdr:rowOff>
    </xdr:from>
    <xdr:to>
      <xdr:col>21</xdr:col>
      <xdr:colOff>0</xdr:colOff>
      <xdr:row>62</xdr:row>
      <xdr:rowOff>89263</xdr:rowOff>
    </xdr:to>
    <xdr:cxnSp macro="">
      <xdr:nvCxnSpPr>
        <xdr:cNvPr id="335" name="直線コネクタ 334"/>
        <xdr:cNvCxnSpPr/>
      </xdr:nvCxnSpPr>
      <xdr:spPr>
        <a:xfrm>
          <a:off x="13512800" y="106950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6" name="フローチャート : 判断 335"/>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7" name="テキスト ボックス 336"/>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8" name="フローチャート : 判断 337"/>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128287</xdr:rowOff>
    </xdr:from>
    <xdr:ext cx="762000" cy="259045"/>
    <xdr:sp macro="" textlink="">
      <xdr:nvSpPr>
        <xdr:cNvPr id="339" name="テキスト ボックス 338"/>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50619</xdr:rowOff>
    </xdr:from>
    <xdr:to>
      <xdr:col>24</xdr:col>
      <xdr:colOff>609600</xdr:colOff>
      <xdr:row>64</xdr:row>
      <xdr:rowOff>152219</xdr:rowOff>
    </xdr:to>
    <xdr:sp macro="" textlink="">
      <xdr:nvSpPr>
        <xdr:cNvPr id="345" name="円/楕円 344"/>
        <xdr:cNvSpPr/>
      </xdr:nvSpPr>
      <xdr:spPr>
        <a:xfrm>
          <a:off x="16967200" y="110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22696</xdr:rowOff>
    </xdr:from>
    <xdr:ext cx="762000" cy="259045"/>
    <xdr:sp macro="" textlink="">
      <xdr:nvSpPr>
        <xdr:cNvPr id="346" name="定員管理の状況該当値テキスト"/>
        <xdr:cNvSpPr txBox="1"/>
      </xdr:nvSpPr>
      <xdr:spPr>
        <a:xfrm>
          <a:off x="17106900" y="1099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33383</xdr:rowOff>
    </xdr:from>
    <xdr:to>
      <xdr:col>23</xdr:col>
      <xdr:colOff>457200</xdr:colOff>
      <xdr:row>64</xdr:row>
      <xdr:rowOff>134983</xdr:rowOff>
    </xdr:to>
    <xdr:sp macro="" textlink="">
      <xdr:nvSpPr>
        <xdr:cNvPr id="347" name="円/楕円 346"/>
        <xdr:cNvSpPr/>
      </xdr:nvSpPr>
      <xdr:spPr>
        <a:xfrm>
          <a:off x="16129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119760</xdr:rowOff>
    </xdr:from>
    <xdr:ext cx="736600" cy="259045"/>
    <xdr:sp macro="" textlink="">
      <xdr:nvSpPr>
        <xdr:cNvPr id="348" name="テキスト ボックス 347"/>
        <xdr:cNvSpPr txBox="1"/>
      </xdr:nvSpPr>
      <xdr:spPr>
        <a:xfrm>
          <a:off x="15798800" y="1109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9253</xdr:rowOff>
    </xdr:from>
    <xdr:to>
      <xdr:col>22</xdr:col>
      <xdr:colOff>254000</xdr:colOff>
      <xdr:row>64</xdr:row>
      <xdr:rowOff>110853</xdr:rowOff>
    </xdr:to>
    <xdr:sp macro="" textlink="">
      <xdr:nvSpPr>
        <xdr:cNvPr id="349" name="円/楕円 348"/>
        <xdr:cNvSpPr/>
      </xdr:nvSpPr>
      <xdr:spPr>
        <a:xfrm>
          <a:off x="15240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95630</xdr:rowOff>
    </xdr:from>
    <xdr:ext cx="762000" cy="259045"/>
    <xdr:sp macro="" textlink="">
      <xdr:nvSpPr>
        <xdr:cNvPr id="350" name="テキスト ボックス 349"/>
        <xdr:cNvSpPr txBox="1"/>
      </xdr:nvSpPr>
      <xdr:spPr>
        <a:xfrm>
          <a:off x="14909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38463</xdr:rowOff>
    </xdr:from>
    <xdr:to>
      <xdr:col>21</xdr:col>
      <xdr:colOff>50800</xdr:colOff>
      <xdr:row>62</xdr:row>
      <xdr:rowOff>140063</xdr:rowOff>
    </xdr:to>
    <xdr:sp macro="" textlink="">
      <xdr:nvSpPr>
        <xdr:cNvPr id="351" name="円/楕円 350"/>
        <xdr:cNvSpPr/>
      </xdr:nvSpPr>
      <xdr:spPr>
        <a:xfrm>
          <a:off x="14351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124840</xdr:rowOff>
    </xdr:from>
    <xdr:ext cx="762000" cy="259045"/>
    <xdr:sp macro="" textlink="">
      <xdr:nvSpPr>
        <xdr:cNvPr id="352" name="テキスト ボックス 351"/>
        <xdr:cNvSpPr txBox="1"/>
      </xdr:nvSpPr>
      <xdr:spPr>
        <a:xfrm>
          <a:off x="14020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14333</xdr:rowOff>
    </xdr:from>
    <xdr:to>
      <xdr:col>19</xdr:col>
      <xdr:colOff>533400</xdr:colOff>
      <xdr:row>62</xdr:row>
      <xdr:rowOff>115933</xdr:rowOff>
    </xdr:to>
    <xdr:sp macro="" textlink="">
      <xdr:nvSpPr>
        <xdr:cNvPr id="353" name="円/楕円 352"/>
        <xdr:cNvSpPr/>
      </xdr:nvSpPr>
      <xdr:spPr>
        <a:xfrm>
          <a:off x="13462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126110</xdr:rowOff>
    </xdr:from>
    <xdr:ext cx="762000" cy="259045"/>
    <xdr:sp macro="" textlink="">
      <xdr:nvSpPr>
        <xdr:cNvPr id="354" name="テキスト ボックス 353"/>
        <xdr:cNvSpPr txBox="1"/>
      </xdr:nvSpPr>
      <xdr:spPr>
        <a:xfrm>
          <a:off x="13131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市債残高が減少したことによる元利償還の減少や、過去の債務負担行為に基づく支出の終了に伴い、実質公債費比率は改善傾向にある。今後も、事業のより効率的な運営により、適正な市債の発行を図る。</a:t>
          </a: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4" name="直線コネクタ 383"/>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5"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6" name="直線コネクタ 385"/>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7"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8" name="直線コネクタ 387"/>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85634</xdr:rowOff>
    </xdr:from>
    <xdr:to>
      <xdr:col>24</xdr:col>
      <xdr:colOff>558800</xdr:colOff>
      <xdr:row>40</xdr:row>
      <xdr:rowOff>161472</xdr:rowOff>
    </xdr:to>
    <xdr:cxnSp macro="">
      <xdr:nvCxnSpPr>
        <xdr:cNvPr id="389" name="直線コネクタ 388"/>
        <xdr:cNvCxnSpPr/>
      </xdr:nvCxnSpPr>
      <xdr:spPr>
        <a:xfrm flipV="1">
          <a:off x="16179800" y="6943634"/>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20700</xdr:rowOff>
    </xdr:from>
    <xdr:ext cx="762000" cy="259045"/>
    <xdr:sp macro="" textlink="">
      <xdr:nvSpPr>
        <xdr:cNvPr id="390" name="公債費負担の状況平均値テキスト"/>
        <xdr:cNvSpPr txBox="1"/>
      </xdr:nvSpPr>
      <xdr:spPr>
        <a:xfrm>
          <a:off x="17106900" y="687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91" name="フローチャート : 判断 390"/>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161472</xdr:rowOff>
    </xdr:from>
    <xdr:to>
      <xdr:col>23</xdr:col>
      <xdr:colOff>406400</xdr:colOff>
      <xdr:row>41</xdr:row>
      <xdr:rowOff>65859</xdr:rowOff>
    </xdr:to>
    <xdr:cxnSp macro="">
      <xdr:nvCxnSpPr>
        <xdr:cNvPr id="392" name="直線コネクタ 391"/>
        <xdr:cNvCxnSpPr/>
      </xdr:nvCxnSpPr>
      <xdr:spPr>
        <a:xfrm flipV="1">
          <a:off x="15290800" y="701947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3" name="フローチャート : 判断 392"/>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94" name="テキスト ボックス 393"/>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65859</xdr:rowOff>
    </xdr:from>
    <xdr:to>
      <xdr:col>22</xdr:col>
      <xdr:colOff>203200</xdr:colOff>
      <xdr:row>41</xdr:row>
      <xdr:rowOff>141696</xdr:rowOff>
    </xdr:to>
    <xdr:cxnSp macro="">
      <xdr:nvCxnSpPr>
        <xdr:cNvPr id="395" name="直線コネクタ 394"/>
        <xdr:cNvCxnSpPr/>
      </xdr:nvCxnSpPr>
      <xdr:spPr>
        <a:xfrm flipV="1">
          <a:off x="14401800" y="709530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6" name="フローチャート : 判断 395"/>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71681</xdr:rowOff>
    </xdr:from>
    <xdr:ext cx="762000" cy="259045"/>
    <xdr:sp macro="" textlink="">
      <xdr:nvSpPr>
        <xdr:cNvPr id="397" name="テキスト ボックス 396"/>
        <xdr:cNvSpPr txBox="1"/>
      </xdr:nvSpPr>
      <xdr:spPr>
        <a:xfrm>
          <a:off x="14909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141696</xdr:rowOff>
    </xdr:from>
    <xdr:to>
      <xdr:col>21</xdr:col>
      <xdr:colOff>0</xdr:colOff>
      <xdr:row>42</xdr:row>
      <xdr:rowOff>4717</xdr:rowOff>
    </xdr:to>
    <xdr:cxnSp macro="">
      <xdr:nvCxnSpPr>
        <xdr:cNvPr id="398" name="直線コネクタ 397"/>
        <xdr:cNvCxnSpPr/>
      </xdr:nvCxnSpPr>
      <xdr:spPr>
        <a:xfrm flipV="1">
          <a:off x="13512800" y="717114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9" name="フローチャート : 判断 398"/>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92364</xdr:rowOff>
    </xdr:from>
    <xdr:ext cx="762000" cy="259045"/>
    <xdr:sp macro="" textlink="">
      <xdr:nvSpPr>
        <xdr:cNvPr id="400" name="テキスト ボックス 399"/>
        <xdr:cNvSpPr txBox="1"/>
      </xdr:nvSpPr>
      <xdr:spPr>
        <a:xfrm>
          <a:off x="14020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401" name="フローチャート : 判断 400"/>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140624</xdr:rowOff>
    </xdr:from>
    <xdr:ext cx="762000" cy="259045"/>
    <xdr:sp macro="" textlink="">
      <xdr:nvSpPr>
        <xdr:cNvPr id="402" name="テキスト ボックス 401"/>
        <xdr:cNvSpPr txBox="1"/>
      </xdr:nvSpPr>
      <xdr:spPr>
        <a:xfrm>
          <a:off x="13131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34834</xdr:rowOff>
    </xdr:from>
    <xdr:to>
      <xdr:col>24</xdr:col>
      <xdr:colOff>609600</xdr:colOff>
      <xdr:row>40</xdr:row>
      <xdr:rowOff>136434</xdr:rowOff>
    </xdr:to>
    <xdr:sp macro="" textlink="">
      <xdr:nvSpPr>
        <xdr:cNvPr id="408" name="円/楕円 407"/>
        <xdr:cNvSpPr/>
      </xdr:nvSpPr>
      <xdr:spPr>
        <a:xfrm>
          <a:off x="169672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51361</xdr:rowOff>
    </xdr:from>
    <xdr:ext cx="762000" cy="259045"/>
    <xdr:sp macro="" textlink="">
      <xdr:nvSpPr>
        <xdr:cNvPr id="409" name="公債費負担の状況該当値テキスト"/>
        <xdr:cNvSpPr txBox="1"/>
      </xdr:nvSpPr>
      <xdr:spPr>
        <a:xfrm>
          <a:off x="17106900" y="673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110672</xdr:rowOff>
    </xdr:from>
    <xdr:to>
      <xdr:col>23</xdr:col>
      <xdr:colOff>457200</xdr:colOff>
      <xdr:row>41</xdr:row>
      <xdr:rowOff>40822</xdr:rowOff>
    </xdr:to>
    <xdr:sp macro="" textlink="">
      <xdr:nvSpPr>
        <xdr:cNvPr id="410" name="円/楕円 409"/>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25599</xdr:rowOff>
    </xdr:from>
    <xdr:ext cx="736600" cy="259045"/>
    <xdr:sp macro="" textlink="">
      <xdr:nvSpPr>
        <xdr:cNvPr id="411" name="テキスト ボックス 410"/>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15059</xdr:rowOff>
    </xdr:from>
    <xdr:to>
      <xdr:col>22</xdr:col>
      <xdr:colOff>254000</xdr:colOff>
      <xdr:row>41</xdr:row>
      <xdr:rowOff>116659</xdr:rowOff>
    </xdr:to>
    <xdr:sp macro="" textlink="">
      <xdr:nvSpPr>
        <xdr:cNvPr id="412" name="円/楕円 411"/>
        <xdr:cNvSpPr/>
      </xdr:nvSpPr>
      <xdr:spPr>
        <a:xfrm>
          <a:off x="15240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101436</xdr:rowOff>
    </xdr:from>
    <xdr:ext cx="762000" cy="259045"/>
    <xdr:sp macro="" textlink="">
      <xdr:nvSpPr>
        <xdr:cNvPr id="413" name="テキスト ボックス 412"/>
        <xdr:cNvSpPr txBox="1"/>
      </xdr:nvSpPr>
      <xdr:spPr>
        <a:xfrm>
          <a:off x="14909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90896</xdr:rowOff>
    </xdr:from>
    <xdr:to>
      <xdr:col>21</xdr:col>
      <xdr:colOff>50800</xdr:colOff>
      <xdr:row>42</xdr:row>
      <xdr:rowOff>21046</xdr:rowOff>
    </xdr:to>
    <xdr:sp macro="" textlink="">
      <xdr:nvSpPr>
        <xdr:cNvPr id="414" name="円/楕円 413"/>
        <xdr:cNvSpPr/>
      </xdr:nvSpPr>
      <xdr:spPr>
        <a:xfrm>
          <a:off x="14351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5823</xdr:rowOff>
    </xdr:from>
    <xdr:ext cx="762000" cy="259045"/>
    <xdr:sp macro="" textlink="">
      <xdr:nvSpPr>
        <xdr:cNvPr id="415" name="テキスト ボックス 414"/>
        <xdr:cNvSpPr txBox="1"/>
      </xdr:nvSpPr>
      <xdr:spPr>
        <a:xfrm>
          <a:off x="14020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125367</xdr:rowOff>
    </xdr:from>
    <xdr:to>
      <xdr:col>19</xdr:col>
      <xdr:colOff>533400</xdr:colOff>
      <xdr:row>42</xdr:row>
      <xdr:rowOff>55517</xdr:rowOff>
    </xdr:to>
    <xdr:sp macro="" textlink="">
      <xdr:nvSpPr>
        <xdr:cNvPr id="416" name="円/楕円 415"/>
        <xdr:cNvSpPr/>
      </xdr:nvSpPr>
      <xdr:spPr>
        <a:xfrm>
          <a:off x="13462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40294</xdr:rowOff>
    </xdr:from>
    <xdr:ext cx="762000" cy="259045"/>
    <xdr:sp macro="" textlink="">
      <xdr:nvSpPr>
        <xdr:cNvPr id="417" name="テキスト ボックス 416"/>
        <xdr:cNvSpPr txBox="1"/>
      </xdr:nvSpPr>
      <xdr:spPr>
        <a:xfrm>
          <a:off x="13131800" y="72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市債残高の削減を進めたことにより、将来負担比率は減少傾向にあり、全国平均及び県平均を下回っている。今後も事業のより効率的な運営により、適正な市債の発行を図る。</a:t>
          </a: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8" name="直線コネクタ 447"/>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9"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50" name="直線コネクタ 449"/>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158810</xdr:rowOff>
    </xdr:from>
    <xdr:to>
      <xdr:col>24</xdr:col>
      <xdr:colOff>558800</xdr:colOff>
      <xdr:row>15</xdr:row>
      <xdr:rowOff>39068</xdr:rowOff>
    </xdr:to>
    <xdr:cxnSp macro="">
      <xdr:nvCxnSpPr>
        <xdr:cNvPr id="453" name="直線コネクタ 452"/>
        <xdr:cNvCxnSpPr/>
      </xdr:nvCxnSpPr>
      <xdr:spPr>
        <a:xfrm flipV="1">
          <a:off x="16179800" y="2559110"/>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9512</xdr:rowOff>
    </xdr:from>
    <xdr:ext cx="762000" cy="259045"/>
    <xdr:sp macro="" textlink="">
      <xdr:nvSpPr>
        <xdr:cNvPr id="454" name="将来負担の状況平均値テキスト"/>
        <xdr:cNvSpPr txBox="1"/>
      </xdr:nvSpPr>
      <xdr:spPr>
        <a:xfrm>
          <a:off x="17106900" y="275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5" name="フローチャート : 判断 454"/>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39068</xdr:rowOff>
    </xdr:from>
    <xdr:to>
      <xdr:col>23</xdr:col>
      <xdr:colOff>406400</xdr:colOff>
      <xdr:row>15</xdr:row>
      <xdr:rowOff>168910</xdr:rowOff>
    </xdr:to>
    <xdr:cxnSp macro="">
      <xdr:nvCxnSpPr>
        <xdr:cNvPr id="456" name="直線コネクタ 455"/>
        <xdr:cNvCxnSpPr/>
      </xdr:nvCxnSpPr>
      <xdr:spPr>
        <a:xfrm flipV="1">
          <a:off x="15290800" y="2610818"/>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7" name="フローチャート : 判断 456"/>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6367</xdr:rowOff>
    </xdr:from>
    <xdr:ext cx="736600" cy="259045"/>
    <xdr:sp macro="" textlink="">
      <xdr:nvSpPr>
        <xdr:cNvPr id="458" name="テキスト ボックス 457"/>
        <xdr:cNvSpPr txBox="1"/>
      </xdr:nvSpPr>
      <xdr:spPr>
        <a:xfrm>
          <a:off x="15798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168910</xdr:rowOff>
    </xdr:from>
    <xdr:to>
      <xdr:col>22</xdr:col>
      <xdr:colOff>203200</xdr:colOff>
      <xdr:row>16</xdr:row>
      <xdr:rowOff>160625</xdr:rowOff>
    </xdr:to>
    <xdr:cxnSp macro="">
      <xdr:nvCxnSpPr>
        <xdr:cNvPr id="459" name="直線コネクタ 458"/>
        <xdr:cNvCxnSpPr/>
      </xdr:nvCxnSpPr>
      <xdr:spPr>
        <a:xfrm flipV="1">
          <a:off x="14401800" y="2740660"/>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11914</xdr:rowOff>
    </xdr:from>
    <xdr:to>
      <xdr:col>22</xdr:col>
      <xdr:colOff>254000</xdr:colOff>
      <xdr:row>17</xdr:row>
      <xdr:rowOff>113514</xdr:rowOff>
    </xdr:to>
    <xdr:sp macro="" textlink="">
      <xdr:nvSpPr>
        <xdr:cNvPr id="460" name="フローチャート : 判断 459"/>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98291</xdr:rowOff>
    </xdr:from>
    <xdr:ext cx="762000" cy="259045"/>
    <xdr:sp macro="" textlink="">
      <xdr:nvSpPr>
        <xdr:cNvPr id="461" name="テキスト ボックス 460"/>
        <xdr:cNvSpPr txBox="1"/>
      </xdr:nvSpPr>
      <xdr:spPr>
        <a:xfrm>
          <a:off x="14909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160625</xdr:rowOff>
    </xdr:from>
    <xdr:to>
      <xdr:col>21</xdr:col>
      <xdr:colOff>0</xdr:colOff>
      <xdr:row>18</xdr:row>
      <xdr:rowOff>25702</xdr:rowOff>
    </xdr:to>
    <xdr:cxnSp macro="">
      <xdr:nvCxnSpPr>
        <xdr:cNvPr id="462" name="直線コネクタ 461"/>
        <xdr:cNvCxnSpPr/>
      </xdr:nvCxnSpPr>
      <xdr:spPr>
        <a:xfrm flipV="1">
          <a:off x="13512800" y="2903825"/>
          <a:ext cx="8890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65919</xdr:rowOff>
    </xdr:from>
    <xdr:to>
      <xdr:col>21</xdr:col>
      <xdr:colOff>50800</xdr:colOff>
      <xdr:row>17</xdr:row>
      <xdr:rowOff>167519</xdr:rowOff>
    </xdr:to>
    <xdr:sp macro="" textlink="">
      <xdr:nvSpPr>
        <xdr:cNvPr id="463" name="フローチャート : 判断 462"/>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152296</xdr:rowOff>
    </xdr:from>
    <xdr:ext cx="762000" cy="259045"/>
    <xdr:sp macro="" textlink="">
      <xdr:nvSpPr>
        <xdr:cNvPr id="464" name="テキスト ボックス 463"/>
        <xdr:cNvSpPr txBox="1"/>
      </xdr:nvSpPr>
      <xdr:spPr>
        <a:xfrm>
          <a:off x="14020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5" name="フローチャート : 判断 464"/>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129073</xdr:rowOff>
    </xdr:from>
    <xdr:ext cx="762000" cy="259045"/>
    <xdr:sp macro="" textlink="">
      <xdr:nvSpPr>
        <xdr:cNvPr id="466" name="テキスト ボックス 465"/>
        <xdr:cNvSpPr txBox="1"/>
      </xdr:nvSpPr>
      <xdr:spPr>
        <a:xfrm>
          <a:off x="13131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108010</xdr:rowOff>
    </xdr:from>
    <xdr:to>
      <xdr:col>24</xdr:col>
      <xdr:colOff>609600</xdr:colOff>
      <xdr:row>15</xdr:row>
      <xdr:rowOff>38160</xdr:rowOff>
    </xdr:to>
    <xdr:sp macro="" textlink="">
      <xdr:nvSpPr>
        <xdr:cNvPr id="472" name="円/楕円 471"/>
        <xdr:cNvSpPr/>
      </xdr:nvSpPr>
      <xdr:spPr>
        <a:xfrm>
          <a:off x="169672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124537</xdr:rowOff>
    </xdr:from>
    <xdr:ext cx="762000" cy="259045"/>
    <xdr:sp macro="" textlink="">
      <xdr:nvSpPr>
        <xdr:cNvPr id="473" name="将来負担の状況該当値テキスト"/>
        <xdr:cNvSpPr txBox="1"/>
      </xdr:nvSpPr>
      <xdr:spPr>
        <a:xfrm>
          <a:off x="17106900" y="235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159718</xdr:rowOff>
    </xdr:from>
    <xdr:to>
      <xdr:col>23</xdr:col>
      <xdr:colOff>457200</xdr:colOff>
      <xdr:row>15</xdr:row>
      <xdr:rowOff>89868</xdr:rowOff>
    </xdr:to>
    <xdr:sp macro="" textlink="">
      <xdr:nvSpPr>
        <xdr:cNvPr id="474" name="円/楕円 473"/>
        <xdr:cNvSpPr/>
      </xdr:nvSpPr>
      <xdr:spPr>
        <a:xfrm>
          <a:off x="16129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100045</xdr:rowOff>
    </xdr:from>
    <xdr:ext cx="736600" cy="259045"/>
    <xdr:sp macro="" textlink="">
      <xdr:nvSpPr>
        <xdr:cNvPr id="475" name="テキスト ボックス 474"/>
        <xdr:cNvSpPr txBox="1"/>
      </xdr:nvSpPr>
      <xdr:spPr>
        <a:xfrm>
          <a:off x="15798800" y="232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118110</xdr:rowOff>
    </xdr:from>
    <xdr:to>
      <xdr:col>22</xdr:col>
      <xdr:colOff>254000</xdr:colOff>
      <xdr:row>16</xdr:row>
      <xdr:rowOff>48260</xdr:rowOff>
    </xdr:to>
    <xdr:sp macro="" textlink="">
      <xdr:nvSpPr>
        <xdr:cNvPr id="476" name="円/楕円 475"/>
        <xdr:cNvSpPr/>
      </xdr:nvSpPr>
      <xdr:spPr>
        <a:xfrm>
          <a:off x="15240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58437</xdr:rowOff>
    </xdr:from>
    <xdr:ext cx="762000" cy="259045"/>
    <xdr:sp macro="" textlink="">
      <xdr:nvSpPr>
        <xdr:cNvPr id="477" name="テキスト ボックス 476"/>
        <xdr:cNvSpPr txBox="1"/>
      </xdr:nvSpPr>
      <xdr:spPr>
        <a:xfrm>
          <a:off x="14909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109825</xdr:rowOff>
    </xdr:from>
    <xdr:to>
      <xdr:col>21</xdr:col>
      <xdr:colOff>50800</xdr:colOff>
      <xdr:row>17</xdr:row>
      <xdr:rowOff>39975</xdr:rowOff>
    </xdr:to>
    <xdr:sp macro="" textlink="">
      <xdr:nvSpPr>
        <xdr:cNvPr id="478" name="円/楕円 477"/>
        <xdr:cNvSpPr/>
      </xdr:nvSpPr>
      <xdr:spPr>
        <a:xfrm>
          <a:off x="14351000" y="28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50152</xdr:rowOff>
    </xdr:from>
    <xdr:ext cx="762000" cy="259045"/>
    <xdr:sp macro="" textlink="">
      <xdr:nvSpPr>
        <xdr:cNvPr id="479" name="テキスト ボックス 478"/>
        <xdr:cNvSpPr txBox="1"/>
      </xdr:nvSpPr>
      <xdr:spPr>
        <a:xfrm>
          <a:off x="14020800" y="262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146352</xdr:rowOff>
    </xdr:from>
    <xdr:to>
      <xdr:col>19</xdr:col>
      <xdr:colOff>533400</xdr:colOff>
      <xdr:row>18</xdr:row>
      <xdr:rowOff>76502</xdr:rowOff>
    </xdr:to>
    <xdr:sp macro="" textlink="">
      <xdr:nvSpPr>
        <xdr:cNvPr id="480" name="円/楕円 479"/>
        <xdr:cNvSpPr/>
      </xdr:nvSpPr>
      <xdr:spPr>
        <a:xfrm>
          <a:off x="13462000" y="30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86679</xdr:rowOff>
    </xdr:from>
    <xdr:ext cx="762000" cy="259045"/>
    <xdr:sp macro="" textlink="">
      <xdr:nvSpPr>
        <xdr:cNvPr id="481" name="テキスト ボックス 480"/>
        <xdr:cNvSpPr txBox="1"/>
      </xdr:nvSpPr>
      <xdr:spPr>
        <a:xfrm>
          <a:off x="13131800" y="28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神奈川県小田原市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195,353
193,586
113.79
72,265,172
68,293,097
3,621,165
36,830,897
50,342,118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人事院勧告による給与の引上げなどに加え、前年度の給与削減措置の反動の影響により、前年度に比べ、約</a:t>
          </a:r>
          <a:r>
            <a:rPr kumimoji="1" lang="en-US" altLang="ja-JP" sz="1300">
              <a:latin typeface="ＭＳ Ｐゴシック"/>
            </a:rPr>
            <a:t>5</a:t>
          </a:r>
          <a:r>
            <a:rPr kumimoji="1" lang="ja-JP" altLang="en-US" sz="1300">
              <a:latin typeface="ＭＳ Ｐゴシック"/>
            </a:rPr>
            <a:t>億</a:t>
          </a:r>
          <a:r>
            <a:rPr kumimoji="1" lang="en-US" altLang="ja-JP" sz="1300">
              <a:latin typeface="ＭＳ Ｐゴシック"/>
            </a:rPr>
            <a:t>4</a:t>
          </a:r>
          <a:r>
            <a:rPr kumimoji="1" lang="ja-JP" altLang="en-US" sz="1300">
              <a:latin typeface="ＭＳ Ｐゴシック"/>
            </a:rPr>
            <a:t>千万円の増加となった。</a:t>
          </a:r>
          <a:endParaRPr kumimoji="1" lang="en-US" altLang="ja-JP" sz="1300">
            <a:latin typeface="ＭＳ Ｐゴシック"/>
          </a:endParaRPr>
        </a:p>
        <a:p>
          <a:r>
            <a:rPr kumimoji="1" lang="ja-JP" altLang="en-US" sz="1300">
              <a:latin typeface="ＭＳ Ｐゴシック"/>
            </a:rPr>
            <a:t>　今後も、給与・手当ての水準や、職員数の適正化に努める。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102507</xdr:rowOff>
    </xdr:from>
    <xdr:to>
      <xdr:col>7</xdr:col>
      <xdr:colOff>15875</xdr:colOff>
      <xdr:row>38</xdr:row>
      <xdr:rowOff>29028</xdr:rowOff>
    </xdr:to>
    <xdr:cxnSp macro="">
      <xdr:nvCxnSpPr>
        <xdr:cNvPr id="66" name="直線コネクタ 65"/>
        <xdr:cNvCxnSpPr/>
      </xdr:nvCxnSpPr>
      <xdr:spPr>
        <a:xfrm>
          <a:off x="3987800" y="64461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7"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102507</xdr:rowOff>
    </xdr:from>
    <xdr:to>
      <xdr:col>5</xdr:col>
      <xdr:colOff>549275</xdr:colOff>
      <xdr:row>38</xdr:row>
      <xdr:rowOff>61685</xdr:rowOff>
    </xdr:to>
    <xdr:cxnSp macro="">
      <xdr:nvCxnSpPr>
        <xdr:cNvPr id="69" name="直線コネクタ 68"/>
        <xdr:cNvCxnSpPr/>
      </xdr:nvCxnSpPr>
      <xdr:spPr>
        <a:xfrm flipV="1">
          <a:off x="3098800" y="6446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21970</xdr:rowOff>
    </xdr:from>
    <xdr:ext cx="736600" cy="259045"/>
    <xdr:sp macro="" textlink="">
      <xdr:nvSpPr>
        <xdr:cNvPr id="71" name="テキスト ボックス 70"/>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61685</xdr:rowOff>
    </xdr:from>
    <xdr:to>
      <xdr:col>4</xdr:col>
      <xdr:colOff>346075</xdr:colOff>
      <xdr:row>38</xdr:row>
      <xdr:rowOff>116115</xdr:rowOff>
    </xdr:to>
    <xdr:cxnSp macro="">
      <xdr:nvCxnSpPr>
        <xdr:cNvPr id="72" name="直線コネクタ 71"/>
        <xdr:cNvCxnSpPr/>
      </xdr:nvCxnSpPr>
      <xdr:spPr>
        <a:xfrm flipV="1">
          <a:off x="2209800" y="6576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116115</xdr:rowOff>
    </xdr:from>
    <xdr:to>
      <xdr:col>3</xdr:col>
      <xdr:colOff>142875</xdr:colOff>
      <xdr:row>39</xdr:row>
      <xdr:rowOff>86178</xdr:rowOff>
    </xdr:to>
    <xdr:cxnSp macro="">
      <xdr:nvCxnSpPr>
        <xdr:cNvPr id="75" name="直線コネクタ 74"/>
        <xdr:cNvCxnSpPr/>
      </xdr:nvCxnSpPr>
      <xdr:spPr>
        <a:xfrm flipV="1">
          <a:off x="1320800" y="66312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77" name="テキスト ボックス 76"/>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79" name="テキスト ボックス 78"/>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85" name="円/楕円 84"/>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121755</xdr:rowOff>
    </xdr:from>
    <xdr:ext cx="762000" cy="259045"/>
    <xdr:sp macro="" textlink="">
      <xdr:nvSpPr>
        <xdr:cNvPr id="86" name="人件費該当値テキスト"/>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51707</xdr:rowOff>
    </xdr:from>
    <xdr:to>
      <xdr:col>5</xdr:col>
      <xdr:colOff>600075</xdr:colOff>
      <xdr:row>37</xdr:row>
      <xdr:rowOff>153307</xdr:rowOff>
    </xdr:to>
    <xdr:sp macro="" textlink="">
      <xdr:nvSpPr>
        <xdr:cNvPr id="87" name="円/楕円 86"/>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88" name="テキスト ボックス 87"/>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xdr:rowOff>
    </xdr:from>
    <xdr:to>
      <xdr:col>4</xdr:col>
      <xdr:colOff>396875</xdr:colOff>
      <xdr:row>38</xdr:row>
      <xdr:rowOff>112485</xdr:rowOff>
    </xdr:to>
    <xdr:sp macro="" textlink="">
      <xdr:nvSpPr>
        <xdr:cNvPr id="89" name="円/楕円 88"/>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97262</xdr:rowOff>
    </xdr:from>
    <xdr:ext cx="762000" cy="259045"/>
    <xdr:sp macro="" textlink="">
      <xdr:nvSpPr>
        <xdr:cNvPr id="90" name="テキスト ボックス 89"/>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65315</xdr:rowOff>
    </xdr:from>
    <xdr:to>
      <xdr:col>3</xdr:col>
      <xdr:colOff>193675</xdr:colOff>
      <xdr:row>38</xdr:row>
      <xdr:rowOff>166915</xdr:rowOff>
    </xdr:to>
    <xdr:sp macro="" textlink="">
      <xdr:nvSpPr>
        <xdr:cNvPr id="91" name="円/楕円 90"/>
        <xdr:cNvSpPr/>
      </xdr:nvSpPr>
      <xdr:spPr>
        <a:xfrm>
          <a:off x="2159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92" name="テキスト ボックス 91"/>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93" name="円/楕円 92"/>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121755</xdr:rowOff>
    </xdr:from>
    <xdr:ext cx="762000" cy="259045"/>
    <xdr:sp macro="" textlink="">
      <xdr:nvSpPr>
        <xdr:cNvPr id="94" name="テキスト ボックス 93"/>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年度は、各種計画策定委託料などにより前年度比</a:t>
          </a:r>
          <a:r>
            <a:rPr kumimoji="1" lang="en-US" altLang="ja-JP" sz="1300">
              <a:latin typeface="ＭＳ Ｐゴシック"/>
            </a:rPr>
            <a:t>6</a:t>
          </a:r>
          <a:r>
            <a:rPr kumimoji="1" lang="ja-JP" altLang="en-US" sz="1300">
              <a:latin typeface="ＭＳ Ｐゴシック"/>
            </a:rPr>
            <a:t>億円の増となったことから、物件費に係る経常収支比率が上昇した。</a:t>
          </a:r>
          <a:endParaRPr kumimoji="1" lang="en-US" altLang="ja-JP" sz="1300">
            <a:latin typeface="ＭＳ Ｐゴシック"/>
          </a:endParaRPr>
        </a:p>
        <a:p>
          <a:r>
            <a:rPr kumimoji="1" lang="ja-JP" altLang="en-US" sz="1300">
              <a:latin typeface="ＭＳ Ｐゴシック"/>
            </a:rPr>
            <a:t>　今後とも、物品調達や業務委託において、一層のコスト削減に努める。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6350</xdr:rowOff>
    </xdr:from>
    <xdr:to>
      <xdr:col>24</xdr:col>
      <xdr:colOff>31750</xdr:colOff>
      <xdr:row>17</xdr:row>
      <xdr:rowOff>69850</xdr:rowOff>
    </xdr:to>
    <xdr:cxnSp macro="">
      <xdr:nvCxnSpPr>
        <xdr:cNvPr id="127" name="直線コネクタ 126"/>
        <xdr:cNvCxnSpPr/>
      </xdr:nvCxnSpPr>
      <xdr:spPr>
        <a:xfrm>
          <a:off x="15671800" y="2921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6350</xdr:rowOff>
    </xdr:to>
    <xdr:cxnSp macro="">
      <xdr:nvCxnSpPr>
        <xdr:cNvPr id="130" name="直線コネクタ 129"/>
        <xdr:cNvCxnSpPr/>
      </xdr:nvCxnSpPr>
      <xdr:spPr>
        <a:xfrm>
          <a:off x="14782800" y="290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139700</xdr:rowOff>
    </xdr:from>
    <xdr:to>
      <xdr:col>21</xdr:col>
      <xdr:colOff>361950</xdr:colOff>
      <xdr:row>16</xdr:row>
      <xdr:rowOff>165100</xdr:rowOff>
    </xdr:to>
    <xdr:cxnSp macro="">
      <xdr:nvCxnSpPr>
        <xdr:cNvPr id="133" name="直線コネクタ 132"/>
        <xdr:cNvCxnSpPr/>
      </xdr:nvCxnSpPr>
      <xdr:spPr>
        <a:xfrm>
          <a:off x="13893800" y="288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80027</xdr:rowOff>
    </xdr:from>
    <xdr:ext cx="762000" cy="259045"/>
    <xdr:sp macro="" textlink="">
      <xdr:nvSpPr>
        <xdr:cNvPr id="135" name="テキスト ボックス 134"/>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139700</xdr:rowOff>
    </xdr:to>
    <xdr:cxnSp macro="">
      <xdr:nvCxnSpPr>
        <xdr:cNvPr id="136" name="直線コネクタ 135"/>
        <xdr:cNvCxnSpPr/>
      </xdr:nvCxnSpPr>
      <xdr:spPr>
        <a:xfrm>
          <a:off x="13004800" y="283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41927</xdr:rowOff>
    </xdr:from>
    <xdr:ext cx="762000" cy="259045"/>
    <xdr:sp macro="" textlink="">
      <xdr:nvSpPr>
        <xdr:cNvPr id="138" name="テキスト ボックス 137"/>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6" name="円/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7"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127000</xdr:rowOff>
    </xdr:from>
    <xdr:to>
      <xdr:col>22</xdr:col>
      <xdr:colOff>615950</xdr:colOff>
      <xdr:row>17</xdr:row>
      <xdr:rowOff>57150</xdr:rowOff>
    </xdr:to>
    <xdr:sp macro="" textlink="">
      <xdr:nvSpPr>
        <xdr:cNvPr id="148" name="円/楕円 147"/>
        <xdr:cNvSpPr/>
      </xdr:nvSpPr>
      <xdr:spPr>
        <a:xfrm>
          <a:off x="15621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49" name="テキスト ボックス 148"/>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50" name="円/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51" name="テキスト ボックス 150"/>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88900</xdr:rowOff>
    </xdr:from>
    <xdr:to>
      <xdr:col>20</xdr:col>
      <xdr:colOff>209550</xdr:colOff>
      <xdr:row>17</xdr:row>
      <xdr:rowOff>19050</xdr:rowOff>
    </xdr:to>
    <xdr:sp macro="" textlink="">
      <xdr:nvSpPr>
        <xdr:cNvPr id="152" name="円/楕円 151"/>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29227</xdr:rowOff>
    </xdr:from>
    <xdr:ext cx="762000" cy="259045"/>
    <xdr:sp macro="" textlink="">
      <xdr:nvSpPr>
        <xdr:cNvPr id="153" name="テキスト ボックス 152"/>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4" name="円/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149877</xdr:rowOff>
    </xdr:from>
    <xdr:ext cx="762000" cy="259045"/>
    <xdr:sp macro="" textlink="">
      <xdr:nvSpPr>
        <xdr:cNvPr id="155" name="テキスト ボックス 154"/>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少子高齢化の進行に伴い、扶助費は増加傾向にある。</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26</a:t>
          </a:r>
          <a:r>
            <a:rPr kumimoji="1" lang="ja-JP" altLang="en-US" sz="1200">
              <a:latin typeface="ＭＳ Ｐゴシック"/>
            </a:rPr>
            <a:t>年度は、生活保護費の増</a:t>
          </a:r>
          <a:r>
            <a:rPr kumimoji="1" lang="en-US" altLang="ja-JP" sz="1200">
              <a:latin typeface="ＭＳ Ｐゴシック"/>
            </a:rPr>
            <a:t>(</a:t>
          </a:r>
          <a:r>
            <a:rPr kumimoji="1" lang="ja-JP" altLang="en-US" sz="1200">
              <a:latin typeface="ＭＳ Ｐゴシック"/>
            </a:rPr>
            <a:t>前年度比</a:t>
          </a:r>
          <a:r>
            <a:rPr kumimoji="1" lang="en-US" altLang="ja-JP" sz="1200">
              <a:latin typeface="ＭＳ Ｐゴシック"/>
            </a:rPr>
            <a:t>+</a:t>
          </a:r>
          <a:r>
            <a:rPr kumimoji="1" lang="ja-JP" altLang="en-US" sz="1200">
              <a:latin typeface="ＭＳ Ｐゴシック"/>
            </a:rPr>
            <a:t>約</a:t>
          </a:r>
          <a:r>
            <a:rPr kumimoji="1" lang="en-US" altLang="ja-JP" sz="1200">
              <a:latin typeface="ＭＳ Ｐゴシック"/>
            </a:rPr>
            <a:t>3</a:t>
          </a:r>
          <a:r>
            <a:rPr kumimoji="1" lang="ja-JP" altLang="en-US" sz="1200">
              <a:latin typeface="ＭＳ Ｐゴシック"/>
            </a:rPr>
            <a:t>億円</a:t>
          </a:r>
          <a:r>
            <a:rPr kumimoji="1" lang="en-US" altLang="ja-JP" sz="1200">
              <a:latin typeface="ＭＳ Ｐゴシック"/>
            </a:rPr>
            <a:t>)</a:t>
          </a:r>
          <a:r>
            <a:rPr kumimoji="1" lang="ja-JP" altLang="en-US" sz="1200">
              <a:latin typeface="ＭＳ Ｐゴシック"/>
            </a:rPr>
            <a:t>、障害福祉サービス給付費の増</a:t>
          </a:r>
          <a:r>
            <a:rPr kumimoji="1" lang="en-US" altLang="ja-JP" sz="1200">
              <a:latin typeface="ＭＳ Ｐゴシック"/>
            </a:rPr>
            <a:t>(</a:t>
          </a:r>
          <a:r>
            <a:rPr kumimoji="1" lang="ja-JP" altLang="en-US" sz="1200">
              <a:latin typeface="ＭＳ Ｐゴシック"/>
            </a:rPr>
            <a:t>前年度比</a:t>
          </a:r>
          <a:r>
            <a:rPr kumimoji="1" lang="en-US" altLang="ja-JP" sz="1200">
              <a:latin typeface="ＭＳ Ｐゴシック"/>
            </a:rPr>
            <a:t>+</a:t>
          </a:r>
          <a:r>
            <a:rPr kumimoji="1" lang="ja-JP" altLang="en-US" sz="1200">
              <a:latin typeface="ＭＳ Ｐゴシック"/>
            </a:rPr>
            <a:t>約</a:t>
          </a:r>
          <a:r>
            <a:rPr kumimoji="1" lang="en-US" altLang="ja-JP" sz="1200">
              <a:latin typeface="ＭＳ Ｐゴシック"/>
            </a:rPr>
            <a:t>1</a:t>
          </a:r>
          <a:r>
            <a:rPr kumimoji="1" lang="ja-JP" altLang="en-US" sz="1200">
              <a:latin typeface="ＭＳ Ｐゴシック"/>
            </a:rPr>
            <a:t>億</a:t>
          </a:r>
          <a:r>
            <a:rPr kumimoji="1" lang="en-US" altLang="ja-JP" sz="1200">
              <a:latin typeface="ＭＳ Ｐゴシック"/>
            </a:rPr>
            <a:t>3</a:t>
          </a:r>
          <a:r>
            <a:rPr kumimoji="1" lang="ja-JP" altLang="en-US" sz="1200">
              <a:latin typeface="ＭＳ Ｐゴシック"/>
            </a:rPr>
            <a:t>千万円</a:t>
          </a:r>
          <a:r>
            <a:rPr kumimoji="1" lang="en-US" altLang="ja-JP" sz="1200">
              <a:latin typeface="ＭＳ Ｐゴシック"/>
            </a:rPr>
            <a:t>)</a:t>
          </a:r>
          <a:r>
            <a:rPr kumimoji="1" lang="ja-JP" altLang="en-US" sz="1200">
              <a:latin typeface="ＭＳ Ｐゴシック"/>
            </a:rPr>
            <a:t>、小児医療助成費の増</a:t>
          </a:r>
          <a:r>
            <a:rPr kumimoji="1" lang="en-US" altLang="ja-JP" sz="1200">
              <a:latin typeface="ＭＳ Ｐゴシック"/>
            </a:rPr>
            <a:t>(</a:t>
          </a:r>
          <a:r>
            <a:rPr kumimoji="1" lang="ja-JP" altLang="en-US" sz="1200">
              <a:latin typeface="ＭＳ Ｐゴシック"/>
            </a:rPr>
            <a:t>前年度比</a:t>
          </a:r>
          <a:r>
            <a:rPr kumimoji="1" lang="en-US" altLang="ja-JP" sz="1200">
              <a:latin typeface="ＭＳ Ｐゴシック"/>
            </a:rPr>
            <a:t>+</a:t>
          </a:r>
          <a:r>
            <a:rPr kumimoji="1" lang="ja-JP" altLang="en-US" sz="1200">
              <a:latin typeface="ＭＳ Ｐゴシック"/>
            </a:rPr>
            <a:t>約</a:t>
          </a:r>
          <a:r>
            <a:rPr kumimoji="1" lang="en-US" altLang="ja-JP" sz="1200">
              <a:latin typeface="ＭＳ Ｐゴシック"/>
            </a:rPr>
            <a:t>6</a:t>
          </a:r>
          <a:r>
            <a:rPr kumimoji="1" lang="ja-JP" altLang="en-US" sz="1200">
              <a:latin typeface="ＭＳ Ｐゴシック"/>
            </a:rPr>
            <a:t>千万円</a:t>
          </a:r>
          <a:r>
            <a:rPr kumimoji="1" lang="en-US" altLang="ja-JP" sz="1200">
              <a:latin typeface="ＭＳ Ｐゴシック"/>
            </a:rPr>
            <a:t>)</a:t>
          </a:r>
          <a:r>
            <a:rPr kumimoji="1" lang="ja-JP" altLang="en-US" sz="1200">
              <a:latin typeface="ＭＳ Ｐゴシック"/>
            </a:rPr>
            <a:t>等により、総額で約</a:t>
          </a:r>
          <a:r>
            <a:rPr kumimoji="1" lang="en-US" altLang="ja-JP" sz="1200">
              <a:latin typeface="ＭＳ Ｐゴシック"/>
            </a:rPr>
            <a:t>11</a:t>
          </a:r>
          <a:r>
            <a:rPr kumimoji="1" lang="ja-JP" altLang="en-US" sz="1200">
              <a:latin typeface="ＭＳ Ｐゴシック"/>
            </a:rPr>
            <a:t>億円の増額となった。</a:t>
          </a:r>
          <a:endParaRPr kumimoji="1" lang="en-US" altLang="ja-JP" sz="1200">
            <a:latin typeface="ＭＳ Ｐゴシック"/>
          </a:endParaRPr>
        </a:p>
        <a:p>
          <a:r>
            <a:rPr kumimoji="1" lang="ja-JP" altLang="en-US" sz="1200">
              <a:latin typeface="ＭＳ Ｐゴシック"/>
            </a:rPr>
            <a:t>　扶助費の増加は今後も続くことが見込まれるが、生活保護受給者の自立支援への取り組みを進め、上昇傾向に歯止めをかけるよう努める。</a:t>
          </a:r>
          <a:endParaRPr kumimoji="1" lang="en-US" altLang="ja-JP"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58</xdr:row>
      <xdr:rowOff>12700</xdr:rowOff>
    </xdr:to>
    <xdr:cxnSp macro="">
      <xdr:nvCxnSpPr>
        <xdr:cNvPr id="188" name="直線コネクタ 187"/>
        <xdr:cNvCxnSpPr/>
      </xdr:nvCxnSpPr>
      <xdr:spPr>
        <a:xfrm>
          <a:off x="3987800" y="9842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69850</xdr:rowOff>
    </xdr:to>
    <xdr:cxnSp macro="">
      <xdr:nvCxnSpPr>
        <xdr:cNvPr id="191" name="直線コネクタ 190"/>
        <xdr:cNvCxnSpPr/>
      </xdr:nvCxnSpPr>
      <xdr:spPr>
        <a:xfrm>
          <a:off x="3098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6350</xdr:rowOff>
    </xdr:to>
    <xdr:cxnSp macro="">
      <xdr:nvCxnSpPr>
        <xdr:cNvPr id="194" name="直線コネクタ 193"/>
        <xdr:cNvCxnSpPr/>
      </xdr:nvCxnSpPr>
      <xdr:spPr>
        <a:xfrm flipV="1">
          <a:off x="2209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57</xdr:row>
      <xdr:rowOff>6350</xdr:rowOff>
    </xdr:to>
    <xdr:cxnSp macro="">
      <xdr:nvCxnSpPr>
        <xdr:cNvPr id="197" name="直線コネクタ 196"/>
        <xdr:cNvCxnSpPr/>
      </xdr:nvCxnSpPr>
      <xdr:spPr>
        <a:xfrm>
          <a:off x="1320800" y="9652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9" name="テキスト ボックス 198"/>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01" name="テキスト ボックス 200"/>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7" name="円/楕円 206"/>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8"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9" name="円/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0" name="テキスト ボックス 20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1" name="円/楕円 210"/>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54627</xdr:rowOff>
    </xdr:from>
    <xdr:ext cx="762000" cy="259045"/>
    <xdr:sp macro="" textlink="">
      <xdr:nvSpPr>
        <xdr:cNvPr id="212" name="テキスト ボックス 211"/>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127000</xdr:rowOff>
    </xdr:from>
    <xdr:to>
      <xdr:col>3</xdr:col>
      <xdr:colOff>193675</xdr:colOff>
      <xdr:row>57</xdr:row>
      <xdr:rowOff>57150</xdr:rowOff>
    </xdr:to>
    <xdr:sp macro="" textlink="">
      <xdr:nvSpPr>
        <xdr:cNvPr id="213" name="円/楕円 212"/>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41927</xdr:rowOff>
    </xdr:from>
    <xdr:ext cx="762000" cy="259045"/>
    <xdr:sp macro="" textlink="">
      <xdr:nvSpPr>
        <xdr:cNvPr id="214" name="テキスト ボックス 213"/>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5" name="円/楕円 214"/>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16" name="テキスト ボックス 215"/>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「その他」の大部分は特別会計への繰出金である。国民健康保険事業</a:t>
          </a:r>
          <a:r>
            <a:rPr kumimoji="1" lang="ja-JP" altLang="ja-JP" sz="1300">
              <a:solidFill>
                <a:schemeClr val="dk1"/>
              </a:solidFill>
              <a:effectLst/>
              <a:latin typeface="+mn-lt"/>
              <a:ea typeface="+mn-ea"/>
              <a:cs typeface="+mn-cs"/>
            </a:rPr>
            <a:t>・介護</a:t>
          </a:r>
          <a:r>
            <a:rPr kumimoji="1" lang="ja-JP" altLang="en-US" sz="1300">
              <a:solidFill>
                <a:schemeClr val="dk1"/>
              </a:solidFill>
              <a:effectLst/>
              <a:latin typeface="+mn-lt"/>
              <a:ea typeface="+mn-ea"/>
              <a:cs typeface="+mn-cs"/>
            </a:rPr>
            <a:t>保険事業</a:t>
          </a:r>
          <a:r>
            <a:rPr kumimoji="1" lang="ja-JP" altLang="ja-JP" sz="1300">
              <a:solidFill>
                <a:schemeClr val="dk1"/>
              </a:solidFill>
              <a:effectLst/>
              <a:latin typeface="+mn-lt"/>
              <a:ea typeface="+mn-ea"/>
              <a:cs typeface="+mn-cs"/>
            </a:rPr>
            <a:t>・後期</a:t>
          </a:r>
          <a:r>
            <a:rPr kumimoji="1" lang="ja-JP" altLang="en-US" sz="1300">
              <a:solidFill>
                <a:schemeClr val="dk1"/>
              </a:solidFill>
              <a:effectLst/>
              <a:latin typeface="+mn-lt"/>
              <a:ea typeface="+mn-ea"/>
              <a:cs typeface="+mn-cs"/>
            </a:rPr>
            <a:t>高齢者医療事業において、給付費の増に伴い、繰出金が増加した。</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4" name="直線コネクタ 243"/>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120650</xdr:rowOff>
    </xdr:from>
    <xdr:to>
      <xdr:col>24</xdr:col>
      <xdr:colOff>31750</xdr:colOff>
      <xdr:row>58</xdr:row>
      <xdr:rowOff>76200</xdr:rowOff>
    </xdr:to>
    <xdr:cxnSp macro="">
      <xdr:nvCxnSpPr>
        <xdr:cNvPr id="249" name="直線コネクタ 248"/>
        <xdr:cNvCxnSpPr/>
      </xdr:nvCxnSpPr>
      <xdr:spPr>
        <a:xfrm>
          <a:off x="15671800" y="9893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0"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120650</xdr:rowOff>
    </xdr:from>
    <xdr:to>
      <xdr:col>22</xdr:col>
      <xdr:colOff>565150</xdr:colOff>
      <xdr:row>57</xdr:row>
      <xdr:rowOff>158750</xdr:rowOff>
    </xdr:to>
    <xdr:cxnSp macro="">
      <xdr:nvCxnSpPr>
        <xdr:cNvPr id="252" name="直線コネクタ 251"/>
        <xdr:cNvCxnSpPr/>
      </xdr:nvCxnSpPr>
      <xdr:spPr>
        <a:xfrm flipV="1">
          <a:off x="14782800" y="989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4" name="テキスト ボックス 253"/>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120650</xdr:rowOff>
    </xdr:from>
    <xdr:to>
      <xdr:col>21</xdr:col>
      <xdr:colOff>361950</xdr:colOff>
      <xdr:row>57</xdr:row>
      <xdr:rowOff>158750</xdr:rowOff>
    </xdr:to>
    <xdr:cxnSp macro="">
      <xdr:nvCxnSpPr>
        <xdr:cNvPr id="255" name="直線コネクタ 254"/>
        <xdr:cNvCxnSpPr/>
      </xdr:nvCxnSpPr>
      <xdr:spPr>
        <a:xfrm>
          <a:off x="13893800" y="989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120650</xdr:rowOff>
    </xdr:from>
    <xdr:to>
      <xdr:col>20</xdr:col>
      <xdr:colOff>158750</xdr:colOff>
      <xdr:row>57</xdr:row>
      <xdr:rowOff>146050</xdr:rowOff>
    </xdr:to>
    <xdr:cxnSp macro="">
      <xdr:nvCxnSpPr>
        <xdr:cNvPr id="258" name="直線コネクタ 257"/>
        <xdr:cNvCxnSpPr/>
      </xdr:nvCxnSpPr>
      <xdr:spPr>
        <a:xfrm flipV="1">
          <a:off x="13004800" y="989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60" name="テキスト ボックス 259"/>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1" name="フローチャート : 判断 26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62" name="テキスト ボックス 261"/>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25400</xdr:rowOff>
    </xdr:from>
    <xdr:to>
      <xdr:col>24</xdr:col>
      <xdr:colOff>82550</xdr:colOff>
      <xdr:row>58</xdr:row>
      <xdr:rowOff>127000</xdr:rowOff>
    </xdr:to>
    <xdr:sp macro="" textlink="">
      <xdr:nvSpPr>
        <xdr:cNvPr id="268" name="円/楕円 267"/>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168927</xdr:rowOff>
    </xdr:from>
    <xdr:ext cx="762000" cy="259045"/>
    <xdr:sp macro="" textlink="">
      <xdr:nvSpPr>
        <xdr:cNvPr id="269" name="その他該当値テキスト"/>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69850</xdr:rowOff>
    </xdr:from>
    <xdr:to>
      <xdr:col>22</xdr:col>
      <xdr:colOff>615950</xdr:colOff>
      <xdr:row>58</xdr:row>
      <xdr:rowOff>0</xdr:rowOff>
    </xdr:to>
    <xdr:sp macro="" textlink="">
      <xdr:nvSpPr>
        <xdr:cNvPr id="270" name="円/楕円 269"/>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156227</xdr:rowOff>
    </xdr:from>
    <xdr:ext cx="736600" cy="259045"/>
    <xdr:sp macro="" textlink="">
      <xdr:nvSpPr>
        <xdr:cNvPr id="271" name="テキスト ボックス 270"/>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107950</xdr:rowOff>
    </xdr:from>
    <xdr:to>
      <xdr:col>21</xdr:col>
      <xdr:colOff>412750</xdr:colOff>
      <xdr:row>58</xdr:row>
      <xdr:rowOff>38100</xdr:rowOff>
    </xdr:to>
    <xdr:sp macro="" textlink="">
      <xdr:nvSpPr>
        <xdr:cNvPr id="272" name="円/楕円 271"/>
        <xdr:cNvSpPr/>
      </xdr:nvSpPr>
      <xdr:spPr>
        <a:xfrm>
          <a:off x="14732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22877</xdr:rowOff>
    </xdr:from>
    <xdr:ext cx="762000" cy="259045"/>
    <xdr:sp macro="" textlink="">
      <xdr:nvSpPr>
        <xdr:cNvPr id="273" name="テキスト ボックス 272"/>
        <xdr:cNvSpPr txBox="1"/>
      </xdr:nvSpPr>
      <xdr:spPr>
        <a:xfrm>
          <a:off x="14401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69850</xdr:rowOff>
    </xdr:from>
    <xdr:to>
      <xdr:col>20</xdr:col>
      <xdr:colOff>209550</xdr:colOff>
      <xdr:row>58</xdr:row>
      <xdr:rowOff>0</xdr:rowOff>
    </xdr:to>
    <xdr:sp macro="" textlink="">
      <xdr:nvSpPr>
        <xdr:cNvPr id="274" name="円/楕円 273"/>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156227</xdr:rowOff>
    </xdr:from>
    <xdr:ext cx="762000" cy="259045"/>
    <xdr:sp macro="" textlink="">
      <xdr:nvSpPr>
        <xdr:cNvPr id="275" name="テキスト ボックス 274"/>
        <xdr:cNvSpPr txBox="1"/>
      </xdr:nvSpPr>
      <xdr:spPr>
        <a:xfrm>
          <a:off x="13512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6" name="円/楕円 275"/>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7" name="テキスト ボックス 276"/>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補助費等の額は平成</a:t>
          </a:r>
          <a:r>
            <a:rPr kumimoji="1" lang="en-US" altLang="ja-JP" sz="1300">
              <a:latin typeface="ＭＳ Ｐゴシック"/>
            </a:rPr>
            <a:t>25</a:t>
          </a:r>
          <a:r>
            <a:rPr kumimoji="1" lang="ja-JP" altLang="en-US" sz="1300">
              <a:latin typeface="ＭＳ Ｐゴシック"/>
            </a:rPr>
            <a:t>年度とほぼ同額、また経常収支比率に占める割合も、平成</a:t>
          </a:r>
          <a:r>
            <a:rPr kumimoji="1" lang="en-US" altLang="ja-JP" sz="1300">
              <a:latin typeface="ＭＳ Ｐゴシック"/>
            </a:rPr>
            <a:t>22</a:t>
          </a:r>
          <a:r>
            <a:rPr kumimoji="1" lang="ja-JP" altLang="en-US" sz="1300">
              <a:latin typeface="ＭＳ Ｐゴシック"/>
            </a:rPr>
            <a:t>年度以降横ばい状態である。</a:t>
          </a:r>
          <a:endParaRPr kumimoji="1" lang="en-US" altLang="ja-JP" sz="1300">
            <a:latin typeface="ＭＳ Ｐゴシック"/>
          </a:endParaRPr>
        </a:p>
        <a:p>
          <a:r>
            <a:rPr kumimoji="1" lang="ja-JP" altLang="en-US" sz="1300">
              <a:latin typeface="ＭＳ Ｐゴシック"/>
            </a:rPr>
            <a:t>　補助金及び負担金については、適宜見直しを行い、支出の適正化を図る。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39370</xdr:rowOff>
    </xdr:from>
    <xdr:to>
      <xdr:col>24</xdr:col>
      <xdr:colOff>31750</xdr:colOff>
      <xdr:row>35</xdr:row>
      <xdr:rowOff>62230</xdr:rowOff>
    </xdr:to>
    <xdr:cxnSp macro="">
      <xdr:nvCxnSpPr>
        <xdr:cNvPr id="309" name="直線コネクタ 308"/>
        <xdr:cNvCxnSpPr/>
      </xdr:nvCxnSpPr>
      <xdr:spPr>
        <a:xfrm>
          <a:off x="15671800" y="6040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33037</xdr:rowOff>
    </xdr:from>
    <xdr:ext cx="762000" cy="259045"/>
    <xdr:sp macro="" textlink="">
      <xdr:nvSpPr>
        <xdr:cNvPr id="310" name="補助費等平均値テキスト"/>
        <xdr:cNvSpPr txBox="1"/>
      </xdr:nvSpPr>
      <xdr:spPr>
        <a:xfrm>
          <a:off x="16598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39370</xdr:rowOff>
    </xdr:from>
    <xdr:to>
      <xdr:col>22</xdr:col>
      <xdr:colOff>565150</xdr:colOff>
      <xdr:row>35</xdr:row>
      <xdr:rowOff>46990</xdr:rowOff>
    </xdr:to>
    <xdr:cxnSp macro="">
      <xdr:nvCxnSpPr>
        <xdr:cNvPr id="312" name="直線コネクタ 311"/>
        <xdr:cNvCxnSpPr/>
      </xdr:nvCxnSpPr>
      <xdr:spPr>
        <a:xfrm flipV="1">
          <a:off x="14782800" y="604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35</xdr:row>
      <xdr:rowOff>46990</xdr:rowOff>
    </xdr:to>
    <xdr:cxnSp macro="">
      <xdr:nvCxnSpPr>
        <xdr:cNvPr id="315" name="直線コネクタ 314"/>
        <xdr:cNvCxnSpPr/>
      </xdr:nvCxnSpPr>
      <xdr:spPr>
        <a:xfrm>
          <a:off x="13893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7" name="テキスト ボックス 31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39370</xdr:rowOff>
    </xdr:from>
    <xdr:to>
      <xdr:col>20</xdr:col>
      <xdr:colOff>158750</xdr:colOff>
      <xdr:row>35</xdr:row>
      <xdr:rowOff>46990</xdr:rowOff>
    </xdr:to>
    <xdr:cxnSp macro="">
      <xdr:nvCxnSpPr>
        <xdr:cNvPr id="318" name="直線コネクタ 317"/>
        <xdr:cNvCxnSpPr/>
      </xdr:nvCxnSpPr>
      <xdr:spPr>
        <a:xfrm>
          <a:off x="13004800" y="604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0" name="テキスト ボックス 319"/>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22" name="テキスト ボックス 321"/>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11430</xdr:rowOff>
    </xdr:from>
    <xdr:to>
      <xdr:col>24</xdr:col>
      <xdr:colOff>82550</xdr:colOff>
      <xdr:row>35</xdr:row>
      <xdr:rowOff>113030</xdr:rowOff>
    </xdr:to>
    <xdr:sp macro="" textlink="">
      <xdr:nvSpPr>
        <xdr:cNvPr id="328" name="円/楕円 327"/>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27957</xdr:rowOff>
    </xdr:from>
    <xdr:ext cx="762000" cy="259045"/>
    <xdr:sp macro="" textlink="">
      <xdr:nvSpPr>
        <xdr:cNvPr id="329" name="補助費等該当値テキスト"/>
        <xdr:cNvSpPr txBox="1"/>
      </xdr:nvSpPr>
      <xdr:spPr>
        <a:xfrm>
          <a:off x="16598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160020</xdr:rowOff>
    </xdr:from>
    <xdr:to>
      <xdr:col>22</xdr:col>
      <xdr:colOff>615950</xdr:colOff>
      <xdr:row>35</xdr:row>
      <xdr:rowOff>90170</xdr:rowOff>
    </xdr:to>
    <xdr:sp macro="" textlink="">
      <xdr:nvSpPr>
        <xdr:cNvPr id="330" name="円/楕円 329"/>
        <xdr:cNvSpPr/>
      </xdr:nvSpPr>
      <xdr:spPr>
        <a:xfrm>
          <a:off x="15621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100347</xdr:rowOff>
    </xdr:from>
    <xdr:ext cx="736600" cy="259045"/>
    <xdr:sp macro="" textlink="">
      <xdr:nvSpPr>
        <xdr:cNvPr id="331" name="テキスト ボックス 330"/>
        <xdr:cNvSpPr txBox="1"/>
      </xdr:nvSpPr>
      <xdr:spPr>
        <a:xfrm>
          <a:off x="15290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167640</xdr:rowOff>
    </xdr:from>
    <xdr:to>
      <xdr:col>21</xdr:col>
      <xdr:colOff>412750</xdr:colOff>
      <xdr:row>35</xdr:row>
      <xdr:rowOff>97790</xdr:rowOff>
    </xdr:to>
    <xdr:sp macro="" textlink="">
      <xdr:nvSpPr>
        <xdr:cNvPr id="332" name="円/楕円 331"/>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107967</xdr:rowOff>
    </xdr:from>
    <xdr:ext cx="762000" cy="259045"/>
    <xdr:sp macro="" textlink="">
      <xdr:nvSpPr>
        <xdr:cNvPr id="333" name="テキスト ボックス 332"/>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34" name="円/楕円 333"/>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35" name="テキスト ボックス 334"/>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160020</xdr:rowOff>
    </xdr:from>
    <xdr:to>
      <xdr:col>19</xdr:col>
      <xdr:colOff>6350</xdr:colOff>
      <xdr:row>35</xdr:row>
      <xdr:rowOff>90170</xdr:rowOff>
    </xdr:to>
    <xdr:sp macro="" textlink="">
      <xdr:nvSpPr>
        <xdr:cNvPr id="336" name="円/楕円 335"/>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100347</xdr:rowOff>
    </xdr:from>
    <xdr:ext cx="762000" cy="259045"/>
    <xdr:sp macro="" textlink="">
      <xdr:nvSpPr>
        <xdr:cNvPr id="337" name="テキスト ボックス 336"/>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公債費は、全国平均及び県平均とも下回っているが、平成</a:t>
          </a:r>
          <a:r>
            <a:rPr kumimoji="1" lang="en-US" altLang="ja-JP" sz="1300">
              <a:latin typeface="ＭＳ Ｐゴシック"/>
            </a:rPr>
            <a:t>26</a:t>
          </a:r>
          <a:r>
            <a:rPr kumimoji="1" lang="ja-JP" altLang="en-US" sz="1300">
              <a:latin typeface="ＭＳ Ｐゴシック"/>
            </a:rPr>
            <a:t>年度は約</a:t>
          </a:r>
          <a:r>
            <a:rPr kumimoji="1" lang="en-US" altLang="ja-JP" sz="1300">
              <a:latin typeface="ＭＳ Ｐゴシック"/>
            </a:rPr>
            <a:t>66</a:t>
          </a:r>
          <a:r>
            <a:rPr kumimoji="1" lang="ja-JP" altLang="en-US" sz="1300">
              <a:latin typeface="ＭＳ Ｐゴシック"/>
            </a:rPr>
            <a:t>億円と前年度比約</a:t>
          </a:r>
          <a:r>
            <a:rPr kumimoji="1" lang="en-US" altLang="ja-JP" sz="1300">
              <a:latin typeface="ＭＳ Ｐゴシック"/>
            </a:rPr>
            <a:t>4</a:t>
          </a:r>
          <a:r>
            <a:rPr kumimoji="1" lang="ja-JP" altLang="en-US" sz="1300">
              <a:latin typeface="ＭＳ Ｐゴシック"/>
            </a:rPr>
            <a:t>億</a:t>
          </a:r>
          <a:r>
            <a:rPr kumimoji="1" lang="en-US" altLang="ja-JP" sz="1300">
              <a:latin typeface="ＭＳ Ｐゴシック"/>
            </a:rPr>
            <a:t>9</a:t>
          </a:r>
          <a:r>
            <a:rPr kumimoji="1" lang="ja-JP" altLang="en-US" sz="1300">
              <a:latin typeface="ＭＳ Ｐゴシック"/>
            </a:rPr>
            <a:t>千万円の増となった。</a:t>
          </a:r>
          <a:endParaRPr kumimoji="1" lang="en-US" altLang="ja-JP" sz="1300">
            <a:latin typeface="ＭＳ Ｐゴシック"/>
          </a:endParaRPr>
        </a:p>
        <a:p>
          <a:r>
            <a:rPr kumimoji="1" lang="ja-JP" altLang="en-US" sz="1300">
              <a:latin typeface="ＭＳ Ｐゴシック"/>
            </a:rPr>
            <a:t>　市債の発行にあたっては新規発行額を元金償還額以内とすることを基本とし、市債残高の減少に努めており、公債費は過去の市債の元金償還に伴い、一時的に増加することはあっても、全体的な傾向として逓減していくと見込んでい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129286</xdr:rowOff>
    </xdr:from>
    <xdr:to>
      <xdr:col>7</xdr:col>
      <xdr:colOff>15875</xdr:colOff>
      <xdr:row>76</xdr:row>
      <xdr:rowOff>49276</xdr:rowOff>
    </xdr:to>
    <xdr:cxnSp macro="">
      <xdr:nvCxnSpPr>
        <xdr:cNvPr id="368" name="直線コネクタ 367"/>
        <xdr:cNvCxnSpPr/>
      </xdr:nvCxnSpPr>
      <xdr:spPr>
        <a:xfrm flipV="1">
          <a:off x="3987800" y="1298803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61992</xdr:rowOff>
    </xdr:from>
    <xdr:ext cx="762000" cy="259045"/>
    <xdr:sp macro="" textlink="">
      <xdr:nvSpPr>
        <xdr:cNvPr id="369" name="公債費平均値テキスト"/>
        <xdr:cNvSpPr txBox="1"/>
      </xdr:nvSpPr>
      <xdr:spPr>
        <a:xfrm>
          <a:off x="4914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49276</xdr:rowOff>
    </xdr:from>
    <xdr:to>
      <xdr:col>5</xdr:col>
      <xdr:colOff>549275</xdr:colOff>
      <xdr:row>76</xdr:row>
      <xdr:rowOff>76708</xdr:rowOff>
    </xdr:to>
    <xdr:cxnSp macro="">
      <xdr:nvCxnSpPr>
        <xdr:cNvPr id="371" name="直線コネクタ 370"/>
        <xdr:cNvCxnSpPr/>
      </xdr:nvCxnSpPr>
      <xdr:spPr>
        <a:xfrm flipV="1">
          <a:off x="3098800" y="13079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32275</xdr:rowOff>
    </xdr:from>
    <xdr:ext cx="736600" cy="259045"/>
    <xdr:sp macro="" textlink="">
      <xdr:nvSpPr>
        <xdr:cNvPr id="373" name="テキスト ボックス 372"/>
        <xdr:cNvSpPr txBox="1"/>
      </xdr:nvSpPr>
      <xdr:spPr>
        <a:xfrm>
          <a:off x="3606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76708</xdr:rowOff>
    </xdr:from>
    <xdr:to>
      <xdr:col>4</xdr:col>
      <xdr:colOff>346075</xdr:colOff>
      <xdr:row>76</xdr:row>
      <xdr:rowOff>159004</xdr:rowOff>
    </xdr:to>
    <xdr:cxnSp macro="">
      <xdr:nvCxnSpPr>
        <xdr:cNvPr id="374" name="直線コネクタ 373"/>
        <xdr:cNvCxnSpPr/>
      </xdr:nvCxnSpPr>
      <xdr:spPr>
        <a:xfrm flipV="1">
          <a:off x="2209800" y="13106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50564</xdr:rowOff>
    </xdr:from>
    <xdr:ext cx="762000" cy="259045"/>
    <xdr:sp macro="" textlink="">
      <xdr:nvSpPr>
        <xdr:cNvPr id="376" name="テキスト ボックス 375"/>
        <xdr:cNvSpPr txBox="1"/>
      </xdr:nvSpPr>
      <xdr:spPr>
        <a:xfrm>
          <a:off x="2717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159004</xdr:rowOff>
    </xdr:from>
    <xdr:to>
      <xdr:col>3</xdr:col>
      <xdr:colOff>142875</xdr:colOff>
      <xdr:row>77</xdr:row>
      <xdr:rowOff>5842</xdr:rowOff>
    </xdr:to>
    <xdr:cxnSp macro="">
      <xdr:nvCxnSpPr>
        <xdr:cNvPr id="377" name="直線コネクタ 376"/>
        <xdr:cNvCxnSpPr/>
      </xdr:nvCxnSpPr>
      <xdr:spPr>
        <a:xfrm flipV="1">
          <a:off x="1320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41419</xdr:rowOff>
    </xdr:from>
    <xdr:ext cx="762000" cy="259045"/>
    <xdr:sp macro="" textlink="">
      <xdr:nvSpPr>
        <xdr:cNvPr id="379" name="テキスト ボックス 378"/>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81" name="テキスト ボックス 380"/>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78486</xdr:rowOff>
    </xdr:from>
    <xdr:to>
      <xdr:col>7</xdr:col>
      <xdr:colOff>66675</xdr:colOff>
      <xdr:row>76</xdr:row>
      <xdr:rowOff>8635</xdr:rowOff>
    </xdr:to>
    <xdr:sp macro="" textlink="">
      <xdr:nvSpPr>
        <xdr:cNvPr id="387" name="円/楕円 386"/>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95013</xdr:rowOff>
    </xdr:from>
    <xdr:ext cx="762000" cy="259045"/>
    <xdr:sp macro="" textlink="">
      <xdr:nvSpPr>
        <xdr:cNvPr id="388" name="公債費該当値テキスト"/>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169926</xdr:rowOff>
    </xdr:from>
    <xdr:to>
      <xdr:col>5</xdr:col>
      <xdr:colOff>600075</xdr:colOff>
      <xdr:row>76</xdr:row>
      <xdr:rowOff>100076</xdr:rowOff>
    </xdr:to>
    <xdr:sp macro="" textlink="">
      <xdr:nvSpPr>
        <xdr:cNvPr id="389" name="円/楕円 388"/>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110253</xdr:rowOff>
    </xdr:from>
    <xdr:ext cx="736600" cy="259045"/>
    <xdr:sp macro="" textlink="">
      <xdr:nvSpPr>
        <xdr:cNvPr id="390" name="テキスト ボックス 389"/>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25908</xdr:rowOff>
    </xdr:from>
    <xdr:to>
      <xdr:col>4</xdr:col>
      <xdr:colOff>396875</xdr:colOff>
      <xdr:row>76</xdr:row>
      <xdr:rowOff>127508</xdr:rowOff>
    </xdr:to>
    <xdr:sp macro="" textlink="">
      <xdr:nvSpPr>
        <xdr:cNvPr id="391" name="円/楕円 390"/>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137685</xdr:rowOff>
    </xdr:from>
    <xdr:ext cx="762000" cy="259045"/>
    <xdr:sp macro="" textlink="">
      <xdr:nvSpPr>
        <xdr:cNvPr id="392" name="テキスト ボックス 391"/>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108204</xdr:rowOff>
    </xdr:from>
    <xdr:to>
      <xdr:col>3</xdr:col>
      <xdr:colOff>193675</xdr:colOff>
      <xdr:row>77</xdr:row>
      <xdr:rowOff>38354</xdr:rowOff>
    </xdr:to>
    <xdr:sp macro="" textlink="">
      <xdr:nvSpPr>
        <xdr:cNvPr id="393" name="円/楕円 392"/>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48531</xdr:rowOff>
    </xdr:from>
    <xdr:ext cx="762000" cy="259045"/>
    <xdr:sp macro="" textlink="">
      <xdr:nvSpPr>
        <xdr:cNvPr id="394" name="テキスト ボックス 393"/>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95" name="円/楕円 394"/>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41419</xdr:rowOff>
    </xdr:from>
    <xdr:ext cx="762000" cy="259045"/>
    <xdr:sp macro="" textlink="">
      <xdr:nvSpPr>
        <xdr:cNvPr id="396" name="テキスト ボックス 395"/>
        <xdr:cNvSpPr txBox="1"/>
      </xdr:nvSpPr>
      <xdr:spPr>
        <a:xfrm>
          <a:off x="939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経常経費に占める公債費の</a:t>
          </a:r>
          <a:r>
            <a:rPr kumimoji="1" lang="ja-JP" altLang="ja-JP" sz="1300">
              <a:solidFill>
                <a:schemeClr val="dk1"/>
              </a:solidFill>
              <a:effectLst/>
              <a:latin typeface="+mn-lt"/>
              <a:ea typeface="+mn-ea"/>
              <a:cs typeface="+mn-cs"/>
            </a:rPr>
            <a:t>割合</a:t>
          </a:r>
          <a:r>
            <a:rPr kumimoji="1" lang="ja-JP" altLang="en-US" sz="1300">
              <a:solidFill>
                <a:schemeClr val="dk1"/>
              </a:solidFill>
              <a:effectLst/>
              <a:latin typeface="+mn-lt"/>
              <a:ea typeface="+mn-ea"/>
              <a:cs typeface="+mn-cs"/>
            </a:rPr>
            <a:t>が減少傾向にある一方、人件費、扶助費、物件費の割合が増</a:t>
          </a:r>
          <a:r>
            <a:rPr kumimoji="1" lang="ja-JP" altLang="ja-JP" sz="1300">
              <a:solidFill>
                <a:schemeClr val="dk1"/>
              </a:solidFill>
              <a:effectLst/>
              <a:latin typeface="+mn-lt"/>
              <a:ea typeface="+mn-ea"/>
              <a:cs typeface="+mn-cs"/>
            </a:rPr>
            <a:t>加したことから、</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年度を上回った。</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140715</xdr:rowOff>
    </xdr:from>
    <xdr:to>
      <xdr:col>24</xdr:col>
      <xdr:colOff>31750</xdr:colOff>
      <xdr:row>77</xdr:row>
      <xdr:rowOff>133858</xdr:rowOff>
    </xdr:to>
    <xdr:cxnSp macro="">
      <xdr:nvCxnSpPr>
        <xdr:cNvPr id="427" name="直線コネクタ 426"/>
        <xdr:cNvCxnSpPr/>
      </xdr:nvCxnSpPr>
      <xdr:spPr>
        <a:xfrm>
          <a:off x="15671800" y="13170915"/>
          <a:ext cx="8382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28"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140715</xdr:rowOff>
    </xdr:from>
    <xdr:to>
      <xdr:col>22</xdr:col>
      <xdr:colOff>565150</xdr:colOff>
      <xdr:row>77</xdr:row>
      <xdr:rowOff>10413</xdr:rowOff>
    </xdr:to>
    <xdr:cxnSp macro="">
      <xdr:nvCxnSpPr>
        <xdr:cNvPr id="430" name="直線コネクタ 429"/>
        <xdr:cNvCxnSpPr/>
      </xdr:nvCxnSpPr>
      <xdr:spPr>
        <a:xfrm flipV="1">
          <a:off x="14782800" y="131709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45990</xdr:rowOff>
    </xdr:from>
    <xdr:ext cx="736600" cy="259045"/>
    <xdr:sp macro="" textlink="">
      <xdr:nvSpPr>
        <xdr:cNvPr id="432" name="テキスト ボックス 431"/>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10413</xdr:rowOff>
    </xdr:from>
    <xdr:to>
      <xdr:col>21</xdr:col>
      <xdr:colOff>361950</xdr:colOff>
      <xdr:row>77</xdr:row>
      <xdr:rowOff>14987</xdr:rowOff>
    </xdr:to>
    <xdr:cxnSp macro="">
      <xdr:nvCxnSpPr>
        <xdr:cNvPr id="433" name="直線コネクタ 432"/>
        <xdr:cNvCxnSpPr/>
      </xdr:nvCxnSpPr>
      <xdr:spPr>
        <a:xfrm flipV="1">
          <a:off x="13893800" y="13212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5" name="テキスト ボックス 434"/>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14987</xdr:rowOff>
    </xdr:from>
    <xdr:to>
      <xdr:col>20</xdr:col>
      <xdr:colOff>158750</xdr:colOff>
      <xdr:row>77</xdr:row>
      <xdr:rowOff>14987</xdr:rowOff>
    </xdr:to>
    <xdr:cxnSp macro="">
      <xdr:nvCxnSpPr>
        <xdr:cNvPr id="436" name="直線コネクタ 435"/>
        <xdr:cNvCxnSpPr/>
      </xdr:nvCxnSpPr>
      <xdr:spPr>
        <a:xfrm>
          <a:off x="13004800" y="13216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57675</xdr:rowOff>
    </xdr:from>
    <xdr:ext cx="762000" cy="259045"/>
    <xdr:sp macro="" textlink="">
      <xdr:nvSpPr>
        <xdr:cNvPr id="438" name="テキスト ボックス 437"/>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0" name="テキスト ボックス 439"/>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46" name="円/楕円 445"/>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55135</xdr:rowOff>
    </xdr:from>
    <xdr:ext cx="762000" cy="259045"/>
    <xdr:sp macro="" textlink="">
      <xdr:nvSpPr>
        <xdr:cNvPr id="447"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89915</xdr:rowOff>
    </xdr:from>
    <xdr:to>
      <xdr:col>22</xdr:col>
      <xdr:colOff>615950</xdr:colOff>
      <xdr:row>77</xdr:row>
      <xdr:rowOff>20065</xdr:rowOff>
    </xdr:to>
    <xdr:sp macro="" textlink="">
      <xdr:nvSpPr>
        <xdr:cNvPr id="448" name="円/楕円 447"/>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49" name="テキスト ボックス 448"/>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131063</xdr:rowOff>
    </xdr:from>
    <xdr:to>
      <xdr:col>21</xdr:col>
      <xdr:colOff>412750</xdr:colOff>
      <xdr:row>77</xdr:row>
      <xdr:rowOff>61213</xdr:rowOff>
    </xdr:to>
    <xdr:sp macro="" textlink="">
      <xdr:nvSpPr>
        <xdr:cNvPr id="450" name="円/楕円 449"/>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51" name="テキスト ボックス 450"/>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135637</xdr:rowOff>
    </xdr:from>
    <xdr:to>
      <xdr:col>20</xdr:col>
      <xdr:colOff>209550</xdr:colOff>
      <xdr:row>77</xdr:row>
      <xdr:rowOff>65787</xdr:rowOff>
    </xdr:to>
    <xdr:sp macro="" textlink="">
      <xdr:nvSpPr>
        <xdr:cNvPr id="452" name="円/楕円 451"/>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50564</xdr:rowOff>
    </xdr:from>
    <xdr:ext cx="762000" cy="259045"/>
    <xdr:sp macro="" textlink="">
      <xdr:nvSpPr>
        <xdr:cNvPr id="453" name="テキスト ボックス 452"/>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135637</xdr:rowOff>
    </xdr:from>
    <xdr:to>
      <xdr:col>19</xdr:col>
      <xdr:colOff>6350</xdr:colOff>
      <xdr:row>77</xdr:row>
      <xdr:rowOff>65787</xdr:rowOff>
    </xdr:to>
    <xdr:sp macro="" textlink="">
      <xdr:nvSpPr>
        <xdr:cNvPr id="454" name="円/楕円 453"/>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50564</xdr:rowOff>
    </xdr:from>
    <xdr:ext cx="762000" cy="259045"/>
    <xdr:sp macro="" textlink="">
      <xdr:nvSpPr>
        <xdr:cNvPr id="455" name="テキスト ボックス 454"/>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神奈川県小田原市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48732</xdr:rowOff>
    </xdr:from>
    <xdr:to>
      <xdr:col>4</xdr:col>
      <xdr:colOff>1117600</xdr:colOff>
      <xdr:row>15</xdr:row>
      <xdr:rowOff>121949</xdr:rowOff>
    </xdr:to>
    <xdr:cxnSp macro="">
      <xdr:nvCxnSpPr>
        <xdr:cNvPr id="52" name="直線コネクタ 51"/>
        <xdr:cNvCxnSpPr/>
      </xdr:nvCxnSpPr>
      <xdr:spPr bwMode="auto">
        <a:xfrm flipV="1">
          <a:off x="5003800" y="2668107"/>
          <a:ext cx="647700" cy="73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53840</xdr:rowOff>
    </xdr:from>
    <xdr:ext cx="762000" cy="259045"/>
    <xdr:sp macro="" textlink="">
      <xdr:nvSpPr>
        <xdr:cNvPr id="53" name="人口1人当たり決算額の推移平均値テキスト130"/>
        <xdr:cNvSpPr txBox="1"/>
      </xdr:nvSpPr>
      <xdr:spPr>
        <a:xfrm>
          <a:off x="5740400" y="2844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106404</xdr:rowOff>
    </xdr:from>
    <xdr:to>
      <xdr:col>4</xdr:col>
      <xdr:colOff>469900</xdr:colOff>
      <xdr:row>15</xdr:row>
      <xdr:rowOff>121949</xdr:rowOff>
    </xdr:to>
    <xdr:cxnSp macro="">
      <xdr:nvCxnSpPr>
        <xdr:cNvPr id="55" name="直線コネクタ 54"/>
        <xdr:cNvCxnSpPr/>
      </xdr:nvCxnSpPr>
      <xdr:spPr bwMode="auto">
        <a:xfrm>
          <a:off x="4305300" y="2725779"/>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55015</xdr:rowOff>
    </xdr:from>
    <xdr:ext cx="736600" cy="259045"/>
    <xdr:sp macro="" textlink="">
      <xdr:nvSpPr>
        <xdr:cNvPr id="57" name="テキスト ボックス 56"/>
        <xdr:cNvSpPr txBox="1"/>
      </xdr:nvSpPr>
      <xdr:spPr>
        <a:xfrm>
          <a:off x="4622800" y="301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106404</xdr:rowOff>
    </xdr:from>
    <xdr:to>
      <xdr:col>3</xdr:col>
      <xdr:colOff>904875</xdr:colOff>
      <xdr:row>16</xdr:row>
      <xdr:rowOff>95529</xdr:rowOff>
    </xdr:to>
    <xdr:cxnSp macro="">
      <xdr:nvCxnSpPr>
        <xdr:cNvPr id="58" name="直線コネクタ 57"/>
        <xdr:cNvCxnSpPr/>
      </xdr:nvCxnSpPr>
      <xdr:spPr bwMode="auto">
        <a:xfrm flipV="1">
          <a:off x="3606800" y="2725779"/>
          <a:ext cx="698500" cy="160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7140</xdr:rowOff>
    </xdr:from>
    <xdr:ext cx="762000" cy="259045"/>
    <xdr:sp macro="" textlink="">
      <xdr:nvSpPr>
        <xdr:cNvPr id="60" name="テキスト ボックス 59"/>
        <xdr:cNvSpPr txBox="1"/>
      </xdr:nvSpPr>
      <xdr:spPr>
        <a:xfrm>
          <a:off x="3924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95529</xdr:rowOff>
    </xdr:from>
    <xdr:to>
      <xdr:col>3</xdr:col>
      <xdr:colOff>206375</xdr:colOff>
      <xdr:row>16</xdr:row>
      <xdr:rowOff>111499</xdr:rowOff>
    </xdr:to>
    <xdr:cxnSp macro="">
      <xdr:nvCxnSpPr>
        <xdr:cNvPr id="61" name="直線コネクタ 60"/>
        <xdr:cNvCxnSpPr/>
      </xdr:nvCxnSpPr>
      <xdr:spPr bwMode="auto">
        <a:xfrm flipV="1">
          <a:off x="2908300" y="2886354"/>
          <a:ext cx="698500" cy="15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127343</xdr:rowOff>
    </xdr:from>
    <xdr:ext cx="762000" cy="259045"/>
    <xdr:sp macro="" textlink="">
      <xdr:nvSpPr>
        <xdr:cNvPr id="63" name="テキスト ボックス 62"/>
        <xdr:cNvSpPr txBox="1"/>
      </xdr:nvSpPr>
      <xdr:spPr>
        <a:xfrm>
          <a:off x="32258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111733</xdr:rowOff>
    </xdr:from>
    <xdr:ext cx="762000" cy="259045"/>
    <xdr:sp macro="" textlink="">
      <xdr:nvSpPr>
        <xdr:cNvPr id="65" name="テキスト ボックス 64"/>
        <xdr:cNvSpPr txBox="1"/>
      </xdr:nvSpPr>
      <xdr:spPr>
        <a:xfrm>
          <a:off x="25273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169382</xdr:rowOff>
    </xdr:from>
    <xdr:to>
      <xdr:col>5</xdr:col>
      <xdr:colOff>34925</xdr:colOff>
      <xdr:row>15</xdr:row>
      <xdr:rowOff>99532</xdr:rowOff>
    </xdr:to>
    <xdr:sp macro="" textlink="">
      <xdr:nvSpPr>
        <xdr:cNvPr id="71" name="円/楕円 70"/>
        <xdr:cNvSpPr/>
      </xdr:nvSpPr>
      <xdr:spPr bwMode="auto">
        <a:xfrm>
          <a:off x="5600700" y="261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14459</xdr:rowOff>
    </xdr:from>
    <xdr:ext cx="762000" cy="259045"/>
    <xdr:sp macro="" textlink="">
      <xdr:nvSpPr>
        <xdr:cNvPr id="72" name="人口1人当たり決算額の推移該当値テキスト130"/>
        <xdr:cNvSpPr txBox="1"/>
      </xdr:nvSpPr>
      <xdr:spPr>
        <a:xfrm>
          <a:off x="5740400" y="246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68,855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71149</xdr:rowOff>
    </xdr:from>
    <xdr:to>
      <xdr:col>4</xdr:col>
      <xdr:colOff>520700</xdr:colOff>
      <xdr:row>16</xdr:row>
      <xdr:rowOff>1299</xdr:rowOff>
    </xdr:to>
    <xdr:sp macro="" textlink="">
      <xdr:nvSpPr>
        <xdr:cNvPr id="73" name="円/楕円 72"/>
        <xdr:cNvSpPr/>
      </xdr:nvSpPr>
      <xdr:spPr bwMode="auto">
        <a:xfrm>
          <a:off x="4953000" y="269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11476</xdr:rowOff>
    </xdr:from>
    <xdr:ext cx="736600" cy="259045"/>
    <xdr:sp macro="" textlink="">
      <xdr:nvSpPr>
        <xdr:cNvPr id="74" name="テキスト ボックス 73"/>
        <xdr:cNvSpPr txBox="1"/>
      </xdr:nvSpPr>
      <xdr:spPr>
        <a:xfrm>
          <a:off x="4622800" y="245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66,613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55604</xdr:rowOff>
    </xdr:from>
    <xdr:to>
      <xdr:col>3</xdr:col>
      <xdr:colOff>955675</xdr:colOff>
      <xdr:row>15</xdr:row>
      <xdr:rowOff>157204</xdr:rowOff>
    </xdr:to>
    <xdr:sp macro="" textlink="">
      <xdr:nvSpPr>
        <xdr:cNvPr id="75" name="円/楕円 74"/>
        <xdr:cNvSpPr/>
      </xdr:nvSpPr>
      <xdr:spPr bwMode="auto">
        <a:xfrm>
          <a:off x="4254500" y="2674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167381</xdr:rowOff>
    </xdr:from>
    <xdr:ext cx="762000" cy="259045"/>
    <xdr:sp macro="" textlink="">
      <xdr:nvSpPr>
        <xdr:cNvPr id="76" name="テキスト ボックス 75"/>
        <xdr:cNvSpPr txBox="1"/>
      </xdr:nvSpPr>
      <xdr:spPr>
        <a:xfrm>
          <a:off x="3924300" y="244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67,089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44729</xdr:rowOff>
    </xdr:from>
    <xdr:to>
      <xdr:col>3</xdr:col>
      <xdr:colOff>257175</xdr:colOff>
      <xdr:row>16</xdr:row>
      <xdr:rowOff>146329</xdr:rowOff>
    </xdr:to>
    <xdr:sp macro="" textlink="">
      <xdr:nvSpPr>
        <xdr:cNvPr id="77" name="円/楕円 76"/>
        <xdr:cNvSpPr/>
      </xdr:nvSpPr>
      <xdr:spPr bwMode="auto">
        <a:xfrm>
          <a:off x="3556000" y="283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131106</xdr:rowOff>
    </xdr:from>
    <xdr:ext cx="762000" cy="259045"/>
    <xdr:sp macro="" textlink="">
      <xdr:nvSpPr>
        <xdr:cNvPr id="78" name="テキスト ボックス 77"/>
        <xdr:cNvSpPr txBox="1"/>
      </xdr:nvSpPr>
      <xdr:spPr>
        <a:xfrm>
          <a:off x="3225800" y="292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62,172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60699</xdr:rowOff>
    </xdr:from>
    <xdr:to>
      <xdr:col>2</xdr:col>
      <xdr:colOff>692150</xdr:colOff>
      <xdr:row>16</xdr:row>
      <xdr:rowOff>162299</xdr:rowOff>
    </xdr:to>
    <xdr:sp macro="" textlink="">
      <xdr:nvSpPr>
        <xdr:cNvPr id="79" name="円/楕円 78"/>
        <xdr:cNvSpPr/>
      </xdr:nvSpPr>
      <xdr:spPr bwMode="auto">
        <a:xfrm>
          <a:off x="2857500" y="2851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147076</xdr:rowOff>
    </xdr:from>
    <xdr:ext cx="762000" cy="259045"/>
    <xdr:sp macro="" textlink="">
      <xdr:nvSpPr>
        <xdr:cNvPr id="80" name="テキスト ボックス 79"/>
        <xdr:cNvSpPr txBox="1"/>
      </xdr:nvSpPr>
      <xdr:spPr>
        <a:xfrm>
          <a:off x="2527300" y="293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295087</xdr:rowOff>
    </xdr:from>
    <xdr:to>
      <xdr:col>4</xdr:col>
      <xdr:colOff>1117600</xdr:colOff>
      <xdr:row>36</xdr:row>
      <xdr:rowOff>16749</xdr:rowOff>
    </xdr:to>
    <xdr:cxnSp macro="">
      <xdr:nvCxnSpPr>
        <xdr:cNvPr id="115" name="直線コネクタ 114"/>
        <xdr:cNvCxnSpPr/>
      </xdr:nvCxnSpPr>
      <xdr:spPr bwMode="auto">
        <a:xfrm>
          <a:off x="5003800" y="6905437"/>
          <a:ext cx="647700" cy="64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133320</xdr:rowOff>
    </xdr:from>
    <xdr:ext cx="762000" cy="259045"/>
    <xdr:sp macro="" textlink="">
      <xdr:nvSpPr>
        <xdr:cNvPr id="116" name="人口1人当たり決算額の推移平均値テキスト445"/>
        <xdr:cNvSpPr txBox="1"/>
      </xdr:nvSpPr>
      <xdr:spPr>
        <a:xfrm>
          <a:off x="5740400" y="674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238622</xdr:rowOff>
    </xdr:from>
    <xdr:to>
      <xdr:col>4</xdr:col>
      <xdr:colOff>469900</xdr:colOff>
      <xdr:row>35</xdr:row>
      <xdr:rowOff>295087</xdr:rowOff>
    </xdr:to>
    <xdr:cxnSp macro="">
      <xdr:nvCxnSpPr>
        <xdr:cNvPr id="118" name="直線コネクタ 117"/>
        <xdr:cNvCxnSpPr/>
      </xdr:nvCxnSpPr>
      <xdr:spPr bwMode="auto">
        <a:xfrm>
          <a:off x="4305300" y="6848972"/>
          <a:ext cx="698500" cy="56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330362</xdr:rowOff>
    </xdr:from>
    <xdr:ext cx="736600" cy="259045"/>
    <xdr:sp macro="" textlink="">
      <xdr:nvSpPr>
        <xdr:cNvPr id="120" name="テキスト ボックス 119"/>
        <xdr:cNvSpPr txBox="1"/>
      </xdr:nvSpPr>
      <xdr:spPr>
        <a:xfrm>
          <a:off x="4622800" y="659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187906</xdr:rowOff>
    </xdr:from>
    <xdr:to>
      <xdr:col>3</xdr:col>
      <xdr:colOff>904875</xdr:colOff>
      <xdr:row>35</xdr:row>
      <xdr:rowOff>238622</xdr:rowOff>
    </xdr:to>
    <xdr:cxnSp macro="">
      <xdr:nvCxnSpPr>
        <xdr:cNvPr id="121" name="直線コネクタ 120"/>
        <xdr:cNvCxnSpPr/>
      </xdr:nvCxnSpPr>
      <xdr:spPr bwMode="auto">
        <a:xfrm>
          <a:off x="3606800" y="6798256"/>
          <a:ext cx="698500" cy="50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275734</xdr:rowOff>
    </xdr:from>
    <xdr:ext cx="762000" cy="259045"/>
    <xdr:sp macro="" textlink="">
      <xdr:nvSpPr>
        <xdr:cNvPr id="123" name="テキスト ボックス 122"/>
        <xdr:cNvSpPr txBox="1"/>
      </xdr:nvSpPr>
      <xdr:spPr>
        <a:xfrm>
          <a:off x="3924300" y="688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130756</xdr:rowOff>
    </xdr:from>
    <xdr:to>
      <xdr:col>3</xdr:col>
      <xdr:colOff>206375</xdr:colOff>
      <xdr:row>35</xdr:row>
      <xdr:rowOff>187906</xdr:rowOff>
    </xdr:to>
    <xdr:cxnSp macro="">
      <xdr:nvCxnSpPr>
        <xdr:cNvPr id="124" name="直線コネクタ 123"/>
        <xdr:cNvCxnSpPr/>
      </xdr:nvCxnSpPr>
      <xdr:spPr bwMode="auto">
        <a:xfrm>
          <a:off x="2908300" y="6741106"/>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264565</xdr:rowOff>
    </xdr:from>
    <xdr:ext cx="762000" cy="259045"/>
    <xdr:sp macro="" textlink="">
      <xdr:nvSpPr>
        <xdr:cNvPr id="126" name="テキスト ボックス 125"/>
        <xdr:cNvSpPr txBox="1"/>
      </xdr:nvSpPr>
      <xdr:spPr>
        <a:xfrm>
          <a:off x="3225800" y="68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216396</xdr:rowOff>
    </xdr:from>
    <xdr:ext cx="762000" cy="259045"/>
    <xdr:sp macro="" textlink="">
      <xdr:nvSpPr>
        <xdr:cNvPr id="128" name="テキスト ボックス 127"/>
        <xdr:cNvSpPr txBox="1"/>
      </xdr:nvSpPr>
      <xdr:spPr>
        <a:xfrm>
          <a:off x="2527300" y="68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308849</xdr:rowOff>
    </xdr:from>
    <xdr:to>
      <xdr:col>5</xdr:col>
      <xdr:colOff>34925</xdr:colOff>
      <xdr:row>36</xdr:row>
      <xdr:rowOff>67549</xdr:rowOff>
    </xdr:to>
    <xdr:sp macro="" textlink="">
      <xdr:nvSpPr>
        <xdr:cNvPr id="134" name="円/楕円 133"/>
        <xdr:cNvSpPr/>
      </xdr:nvSpPr>
      <xdr:spPr bwMode="auto">
        <a:xfrm>
          <a:off x="5600700" y="6919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280926</xdr:rowOff>
    </xdr:from>
    <xdr:ext cx="762000" cy="259045"/>
    <xdr:sp macro="" textlink="">
      <xdr:nvSpPr>
        <xdr:cNvPr id="135" name="人口1人当たり決算額の推移該当値テキスト445"/>
        <xdr:cNvSpPr txBox="1"/>
      </xdr:nvSpPr>
      <xdr:spPr>
        <a:xfrm>
          <a:off x="5740400" y="689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244287</xdr:rowOff>
    </xdr:from>
    <xdr:to>
      <xdr:col>4</xdr:col>
      <xdr:colOff>520700</xdr:colOff>
      <xdr:row>36</xdr:row>
      <xdr:rowOff>2987</xdr:rowOff>
    </xdr:to>
    <xdr:sp macro="" textlink="">
      <xdr:nvSpPr>
        <xdr:cNvPr id="136" name="円/楕円 135"/>
        <xdr:cNvSpPr/>
      </xdr:nvSpPr>
      <xdr:spPr bwMode="auto">
        <a:xfrm>
          <a:off x="4953000" y="685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330664</xdr:rowOff>
    </xdr:from>
    <xdr:ext cx="736600" cy="259045"/>
    <xdr:sp macro="" textlink="">
      <xdr:nvSpPr>
        <xdr:cNvPr id="137" name="テキスト ボックス 136"/>
        <xdr:cNvSpPr txBox="1"/>
      </xdr:nvSpPr>
      <xdr:spPr>
        <a:xfrm>
          <a:off x="4622800" y="694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187822</xdr:rowOff>
    </xdr:from>
    <xdr:to>
      <xdr:col>3</xdr:col>
      <xdr:colOff>955675</xdr:colOff>
      <xdr:row>35</xdr:row>
      <xdr:rowOff>289422</xdr:rowOff>
    </xdr:to>
    <xdr:sp macro="" textlink="">
      <xdr:nvSpPr>
        <xdr:cNvPr id="138" name="円/楕円 137"/>
        <xdr:cNvSpPr/>
      </xdr:nvSpPr>
      <xdr:spPr bwMode="auto">
        <a:xfrm>
          <a:off x="4254500" y="6798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299599</xdr:rowOff>
    </xdr:from>
    <xdr:ext cx="762000" cy="259045"/>
    <xdr:sp macro="" textlink="">
      <xdr:nvSpPr>
        <xdr:cNvPr id="139" name="テキスト ボックス 138"/>
        <xdr:cNvSpPr txBox="1"/>
      </xdr:nvSpPr>
      <xdr:spPr>
        <a:xfrm>
          <a:off x="3924300" y="656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137106</xdr:rowOff>
    </xdr:from>
    <xdr:to>
      <xdr:col>3</xdr:col>
      <xdr:colOff>257175</xdr:colOff>
      <xdr:row>35</xdr:row>
      <xdr:rowOff>238706</xdr:rowOff>
    </xdr:to>
    <xdr:sp macro="" textlink="">
      <xdr:nvSpPr>
        <xdr:cNvPr id="140" name="円/楕円 139"/>
        <xdr:cNvSpPr/>
      </xdr:nvSpPr>
      <xdr:spPr bwMode="auto">
        <a:xfrm>
          <a:off x="3556000" y="674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248883</xdr:rowOff>
    </xdr:from>
    <xdr:ext cx="762000" cy="259045"/>
    <xdr:sp macro="" textlink="">
      <xdr:nvSpPr>
        <xdr:cNvPr id="141" name="テキスト ボックス 140"/>
        <xdr:cNvSpPr txBox="1"/>
      </xdr:nvSpPr>
      <xdr:spPr>
        <a:xfrm>
          <a:off x="3225800" y="65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79956</xdr:rowOff>
    </xdr:from>
    <xdr:to>
      <xdr:col>2</xdr:col>
      <xdr:colOff>692150</xdr:colOff>
      <xdr:row>35</xdr:row>
      <xdr:rowOff>181556</xdr:rowOff>
    </xdr:to>
    <xdr:sp macro="" textlink="">
      <xdr:nvSpPr>
        <xdr:cNvPr id="142" name="円/楕円 141"/>
        <xdr:cNvSpPr/>
      </xdr:nvSpPr>
      <xdr:spPr bwMode="auto">
        <a:xfrm>
          <a:off x="2857500" y="6690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191733</xdr:rowOff>
    </xdr:from>
    <xdr:ext cx="762000" cy="259045"/>
    <xdr:sp macro="" textlink="">
      <xdr:nvSpPr>
        <xdr:cNvPr id="143" name="テキスト ボックス 142"/>
        <xdr:cNvSpPr txBox="1"/>
      </xdr:nvSpPr>
      <xdr:spPr>
        <a:xfrm>
          <a:off x="2527300" y="645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本市の実質収支額は、平成</a:t>
          </a:r>
          <a:r>
            <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20</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年度に約</a:t>
          </a:r>
          <a:r>
            <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20</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億円まで減少したが、事業の効率化や国庫補助等特定財源の確保に努めた結果、平成</a:t>
          </a:r>
          <a:r>
            <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26</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年度には約</a:t>
          </a:r>
          <a:r>
            <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36</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億円まで増加した。</a:t>
          </a:r>
        </a:p>
        <a:p>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また、安定的な財政運営のための財政調整基金への積立も進め、残高は増加傾向にある。</a:t>
          </a:r>
        </a:p>
        <a:p>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今後も実質収支額や財政調整基金残高を一定額確保し、健全財政の維持を図る。 </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年度以降全ての会計で黒字となっており、標準財政規模に対する割合が増加傾向にある。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年度は、一般会計において、</a:t>
          </a:r>
          <a:r>
            <a:rPr kumimoji="1" lang="en-US" altLang="ja-JP" sz="1400">
              <a:latin typeface="ＭＳ ゴシック" pitchFamily="49" charset="-128"/>
              <a:ea typeface="ＭＳ ゴシック" pitchFamily="49" charset="-128"/>
            </a:rPr>
            <a:t>0.07</a:t>
          </a:r>
          <a:r>
            <a:rPr kumimoji="1" lang="ja-JP" altLang="en-US" sz="1400">
              <a:latin typeface="ＭＳ ゴシック" pitchFamily="49" charset="-128"/>
              <a:ea typeface="ＭＳ ゴシック" pitchFamily="49" charset="-128"/>
            </a:rPr>
            <a:t>ポイント増加したほか、病院事業会計において、救急救命センターや急性期医療への評価が充実されたことから、黒字額が増加している。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市債残高の削減に努める中、順次市債の償還が終了していくことから、建設事業に係る元利償還金は減少傾向にある。一方、臨時財政対策債や公共用地先行取得事業債に係る元利償還金が増加した結果、元利償還金の合計額は、平成</a:t>
          </a:r>
          <a:r>
            <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21</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年度に増加した。</a:t>
          </a:r>
        </a:p>
        <a:p>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しかし、臨時財政対策債に係る元利償還金は、地方交付税算定上の基準財政需要額に参入され、交付税措置の対象となっているため、「算入公債費等」の額が増加し、実質公債費比率を低下させる結果となっている。 </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新たな市債発行の抑制に努めた結果、市債残高は平成</a:t>
          </a:r>
          <a:r>
            <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20</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年度以降減少している。また、債務負担行為に基づく支出予定額については、平成</a:t>
          </a:r>
          <a:r>
            <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20</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年度に市民ホール整備の見直しにより、施設取得に係る債務負担行為を解消したことから</a:t>
          </a:r>
          <a:r>
            <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62</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億円の減、平成</a:t>
          </a:r>
          <a:r>
            <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21</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22</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には小田原市土地開発公社及び（財）小田原学校建設公社からの公共用地等取得費の債務負担行為を設定し、負債額等負担を解消した。債務負担行為に基づく支出予定額は、２つの公社からの用地及び施設取得を進めることで減少する見込である。</a:t>
          </a:r>
        </a:p>
        <a:p>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また、将来負担比率の算定において、将来負担額から差し引く「充当可能財源」においても、財政調整基金の積立等により増加しており、将来負担比率の減少要因となっている。 </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72265172</v>
      </c>
      <c r="BO4" s="349"/>
      <c r="BP4" s="349"/>
      <c r="BQ4" s="349"/>
      <c r="BR4" s="349"/>
      <c r="BS4" s="349"/>
      <c r="BT4" s="349"/>
      <c r="BU4" s="350"/>
      <c r="BV4" s="348">
        <v>67087578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9.8000000000000007</v>
      </c>
      <c r="CU4" s="355"/>
      <c r="CV4" s="355"/>
      <c r="CW4" s="355"/>
      <c r="CX4" s="355"/>
      <c r="CY4" s="355"/>
      <c r="CZ4" s="355"/>
      <c r="DA4" s="356"/>
      <c r="DB4" s="354">
        <v>9.6999999999999993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68293097</v>
      </c>
      <c r="BO5" s="386"/>
      <c r="BP5" s="386"/>
      <c r="BQ5" s="386"/>
      <c r="BR5" s="386"/>
      <c r="BS5" s="386"/>
      <c r="BT5" s="386"/>
      <c r="BU5" s="387"/>
      <c r="BV5" s="385">
        <v>63240069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90.8</v>
      </c>
      <c r="CU5" s="383"/>
      <c r="CV5" s="383"/>
      <c r="CW5" s="383"/>
      <c r="CX5" s="383"/>
      <c r="CY5" s="383"/>
      <c r="CZ5" s="383"/>
      <c r="DA5" s="384"/>
      <c r="DB5" s="382">
        <v>88.2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3972075</v>
      </c>
      <c r="BO6" s="386"/>
      <c r="BP6" s="386"/>
      <c r="BQ6" s="386"/>
      <c r="BR6" s="386"/>
      <c r="BS6" s="386"/>
      <c r="BT6" s="386"/>
      <c r="BU6" s="387"/>
      <c r="BV6" s="385">
        <v>3847509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96.3</v>
      </c>
      <c r="CU6" s="423"/>
      <c r="CV6" s="423"/>
      <c r="CW6" s="423"/>
      <c r="CX6" s="423"/>
      <c r="CY6" s="423"/>
      <c r="CZ6" s="423"/>
      <c r="DA6" s="424"/>
      <c r="DB6" s="422">
        <v>94.6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350910</v>
      </c>
      <c r="BO7" s="386"/>
      <c r="BP7" s="386"/>
      <c r="BQ7" s="386"/>
      <c r="BR7" s="386"/>
      <c r="BS7" s="386"/>
      <c r="BT7" s="386"/>
      <c r="BU7" s="387"/>
      <c r="BV7" s="385">
        <v>255164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36830897</v>
      </c>
      <c r="CU7" s="386"/>
      <c r="CV7" s="386"/>
      <c r="CW7" s="386"/>
      <c r="CX7" s="386"/>
      <c r="CY7" s="386"/>
      <c r="CZ7" s="386"/>
      <c r="DA7" s="387"/>
      <c r="DB7" s="385">
        <v>37003962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3621165</v>
      </c>
      <c r="BO8" s="386"/>
      <c r="BP8" s="386"/>
      <c r="BQ8" s="386"/>
      <c r="BR8" s="386"/>
      <c r="BS8" s="386"/>
      <c r="BT8" s="386"/>
      <c r="BU8" s="387"/>
      <c r="BV8" s="385">
        <v>3592345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0.95</v>
      </c>
      <c r="CU8" s="426"/>
      <c r="CV8" s="426"/>
      <c r="CW8" s="426"/>
      <c r="CX8" s="426"/>
      <c r="CY8" s="426"/>
      <c r="CZ8" s="426"/>
      <c r="DA8" s="427"/>
      <c r="DB8" s="425">
        <v>0.95</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198327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28820</v>
      </c>
      <c r="BO9" s="386"/>
      <c r="BP9" s="386"/>
      <c r="BQ9" s="386"/>
      <c r="BR9" s="386"/>
      <c r="BS9" s="386"/>
      <c r="BT9" s="386"/>
      <c r="BU9" s="387"/>
      <c r="BV9" s="385">
        <v>-76924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13.5</v>
      </c>
      <c r="CU9" s="383"/>
      <c r="CV9" s="383"/>
      <c r="CW9" s="383"/>
      <c r="CX9" s="383"/>
      <c r="CY9" s="383"/>
      <c r="CZ9" s="383"/>
      <c r="DA9" s="384"/>
      <c r="DB9" s="382">
        <v>13.1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198741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901063</v>
      </c>
      <c r="BO10" s="386"/>
      <c r="BP10" s="386"/>
      <c r="BQ10" s="386"/>
      <c r="BR10" s="386"/>
      <c r="BS10" s="386"/>
      <c r="BT10" s="386"/>
      <c r="BU10" s="387"/>
      <c r="BV10" s="385">
        <v>691698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v>691200</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195353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193586</v>
      </c>
      <c r="S13" s="467"/>
      <c r="T13" s="467"/>
      <c r="U13" s="467"/>
      <c r="V13" s="468"/>
      <c r="W13" s="401" t="s">
        <v>123</v>
      </c>
      <c r="X13" s="402"/>
      <c r="Y13" s="402"/>
      <c r="Z13" s="402"/>
      <c r="AA13" s="402"/>
      <c r="AB13" s="392"/>
      <c r="AC13" s="436">
        <v>2486</v>
      </c>
      <c r="AD13" s="437"/>
      <c r="AE13" s="437"/>
      <c r="AF13" s="437"/>
      <c r="AG13" s="476"/>
      <c r="AH13" s="436">
        <v>3023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1621083</v>
      </c>
      <c r="BO13" s="386"/>
      <c r="BP13" s="386"/>
      <c r="BQ13" s="386"/>
      <c r="BR13" s="386"/>
      <c r="BS13" s="386"/>
      <c r="BT13" s="386"/>
      <c r="BU13" s="387"/>
      <c r="BV13" s="385">
        <v>614774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6.9</v>
      </c>
      <c r="CU13" s="383"/>
      <c r="CV13" s="383"/>
      <c r="CW13" s="383"/>
      <c r="CX13" s="383"/>
      <c r="CY13" s="383"/>
      <c r="CZ13" s="383"/>
      <c r="DA13" s="384"/>
      <c r="DB13" s="382">
        <v>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196493</v>
      </c>
      <c r="S14" s="467"/>
      <c r="T14" s="467"/>
      <c r="U14" s="467"/>
      <c r="V14" s="468"/>
      <c r="W14" s="375"/>
      <c r="X14" s="376"/>
      <c r="Y14" s="376"/>
      <c r="Z14" s="376"/>
      <c r="AA14" s="376"/>
      <c r="AB14" s="365"/>
      <c r="AC14" s="469">
        <v>2.7</v>
      </c>
      <c r="AD14" s="470"/>
      <c r="AE14" s="470"/>
      <c r="AF14" s="470"/>
      <c r="AG14" s="471"/>
      <c r="AH14" s="469">
        <v>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21.4</v>
      </c>
      <c r="CU14" s="481"/>
      <c r="CV14" s="481"/>
      <c r="CW14" s="481"/>
      <c r="CX14" s="481"/>
      <c r="CY14" s="481"/>
      <c r="CZ14" s="481"/>
      <c r="DA14" s="482"/>
      <c r="DB14" s="480">
        <v>25.9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194705</v>
      </c>
      <c r="S15" s="467"/>
      <c r="T15" s="467"/>
      <c r="U15" s="467"/>
      <c r="V15" s="468"/>
      <c r="W15" s="401" t="s">
        <v>130</v>
      </c>
      <c r="X15" s="402"/>
      <c r="Y15" s="402"/>
      <c r="Z15" s="402"/>
      <c r="AA15" s="402"/>
      <c r="AB15" s="392"/>
      <c r="AC15" s="436">
        <v>24440</v>
      </c>
      <c r="AD15" s="437"/>
      <c r="AE15" s="437"/>
      <c r="AF15" s="437"/>
      <c r="AG15" s="476"/>
      <c r="AH15" s="436">
        <v>28505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25856897</v>
      </c>
      <c r="BO15" s="349"/>
      <c r="BP15" s="349"/>
      <c r="BQ15" s="349"/>
      <c r="BR15" s="349"/>
      <c r="BS15" s="349"/>
      <c r="BT15" s="349"/>
      <c r="BU15" s="350"/>
      <c r="BV15" s="348">
        <v>25380548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26.3</v>
      </c>
      <c r="AD16" s="470"/>
      <c r="AE16" s="470"/>
      <c r="AF16" s="470"/>
      <c r="AG16" s="471"/>
      <c r="AH16" s="469">
        <v>28.6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26910227</v>
      </c>
      <c r="BO16" s="386"/>
      <c r="BP16" s="386"/>
      <c r="BQ16" s="386"/>
      <c r="BR16" s="386"/>
      <c r="BS16" s="386"/>
      <c r="BT16" s="386"/>
      <c r="BU16" s="387"/>
      <c r="BV16" s="385">
        <v>26736424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65854</v>
      </c>
      <c r="AD17" s="437"/>
      <c r="AE17" s="437"/>
      <c r="AF17" s="437"/>
      <c r="AG17" s="476"/>
      <c r="AH17" s="436">
        <v>66313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33589678</v>
      </c>
      <c r="BO17" s="386"/>
      <c r="BP17" s="386"/>
      <c r="BQ17" s="386"/>
      <c r="BR17" s="386"/>
      <c r="BS17" s="386"/>
      <c r="BT17" s="386"/>
      <c r="BU17" s="387"/>
      <c r="BV17" s="385">
        <v>33104947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113.79</v>
      </c>
      <c r="M18" s="498"/>
      <c r="N18" s="498"/>
      <c r="O18" s="498"/>
      <c r="P18" s="498"/>
      <c r="Q18" s="498"/>
      <c r="R18" s="499"/>
      <c r="S18" s="499"/>
      <c r="T18" s="499"/>
      <c r="U18" s="499"/>
      <c r="V18" s="500"/>
      <c r="W18" s="403"/>
      <c r="X18" s="404"/>
      <c r="Y18" s="404"/>
      <c r="Z18" s="404"/>
      <c r="AA18" s="404"/>
      <c r="AB18" s="395"/>
      <c r="AC18" s="501">
        <v>71</v>
      </c>
      <c r="AD18" s="502"/>
      <c r="AE18" s="502"/>
      <c r="AF18" s="502"/>
      <c r="AG18" s="503"/>
      <c r="AH18" s="501">
        <v>66.5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34539290</v>
      </c>
      <c r="BO18" s="386"/>
      <c r="BP18" s="386"/>
      <c r="BQ18" s="386"/>
      <c r="BR18" s="386"/>
      <c r="BS18" s="386"/>
      <c r="BT18" s="386"/>
      <c r="BU18" s="387"/>
      <c r="BV18" s="385">
        <v>33407951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1743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45867899</v>
      </c>
      <c r="BO19" s="386"/>
      <c r="BP19" s="386"/>
      <c r="BQ19" s="386"/>
      <c r="BR19" s="386"/>
      <c r="BS19" s="386"/>
      <c r="BT19" s="386"/>
      <c r="BU19" s="387"/>
      <c r="BV19" s="385">
        <v>44719505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77793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50342118</v>
      </c>
      <c r="BO23" s="386"/>
      <c r="BP23" s="386"/>
      <c r="BQ23" s="386"/>
      <c r="BR23" s="386"/>
      <c r="BS23" s="386"/>
      <c r="BT23" s="386"/>
      <c r="BU23" s="387"/>
      <c r="BV23" s="385">
        <v>47890373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7904</v>
      </c>
      <c r="R24" s="437"/>
      <c r="S24" s="437"/>
      <c r="T24" s="437"/>
      <c r="U24" s="437"/>
      <c r="V24" s="476"/>
      <c r="W24" s="531"/>
      <c r="X24" s="519"/>
      <c r="Y24" s="520"/>
      <c r="Z24" s="435" t="s">
        <v>153</v>
      </c>
      <c r="AA24" s="415"/>
      <c r="AB24" s="415"/>
      <c r="AC24" s="415"/>
      <c r="AD24" s="415"/>
      <c r="AE24" s="415"/>
      <c r="AF24" s="415"/>
      <c r="AG24" s="416"/>
      <c r="AH24" s="436">
        <v>1387</v>
      </c>
      <c r="AI24" s="437"/>
      <c r="AJ24" s="437"/>
      <c r="AK24" s="437"/>
      <c r="AL24" s="476"/>
      <c r="AM24" s="436">
        <v>4396790</v>
      </c>
      <c r="AN24" s="437"/>
      <c r="AO24" s="437"/>
      <c r="AP24" s="437"/>
      <c r="AQ24" s="437"/>
      <c r="AR24" s="476"/>
      <c r="AS24" s="436">
        <v>3170</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37221393</v>
      </c>
      <c r="BO24" s="386"/>
      <c r="BP24" s="386"/>
      <c r="BQ24" s="386"/>
      <c r="BR24" s="386"/>
      <c r="BS24" s="386"/>
      <c r="BT24" s="386"/>
      <c r="BU24" s="387"/>
      <c r="BV24" s="385">
        <v>36161124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6945</v>
      </c>
      <c r="R25" s="437"/>
      <c r="S25" s="437"/>
      <c r="T25" s="437"/>
      <c r="U25" s="437"/>
      <c r="V25" s="476"/>
      <c r="W25" s="531"/>
      <c r="X25" s="519"/>
      <c r="Y25" s="520"/>
      <c r="Z25" s="435" t="s">
        <v>156</v>
      </c>
      <c r="AA25" s="415"/>
      <c r="AB25" s="415"/>
      <c r="AC25" s="415"/>
      <c r="AD25" s="415"/>
      <c r="AE25" s="415"/>
      <c r="AF25" s="415"/>
      <c r="AG25" s="416"/>
      <c r="AH25" s="436">
        <v>357</v>
      </c>
      <c r="AI25" s="437"/>
      <c r="AJ25" s="437"/>
      <c r="AK25" s="437"/>
      <c r="AL25" s="476"/>
      <c r="AM25" s="436">
        <v>1131690</v>
      </c>
      <c r="AN25" s="437"/>
      <c r="AO25" s="437"/>
      <c r="AP25" s="437"/>
      <c r="AQ25" s="437"/>
      <c r="AR25" s="476"/>
      <c r="AS25" s="436">
        <v>3170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12600062</v>
      </c>
      <c r="BO25" s="349"/>
      <c r="BP25" s="349"/>
      <c r="BQ25" s="349"/>
      <c r="BR25" s="349"/>
      <c r="BS25" s="349"/>
      <c r="BT25" s="349"/>
      <c r="BU25" s="350"/>
      <c r="BV25" s="348">
        <v>13373234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6354</v>
      </c>
      <c r="R26" s="437"/>
      <c r="S26" s="437"/>
      <c r="T26" s="437"/>
      <c r="U26" s="437"/>
      <c r="V26" s="476"/>
      <c r="W26" s="531"/>
      <c r="X26" s="519"/>
      <c r="Y26" s="520"/>
      <c r="Z26" s="435" t="s">
        <v>159</v>
      </c>
      <c r="AA26" s="541"/>
      <c r="AB26" s="541"/>
      <c r="AC26" s="541"/>
      <c r="AD26" s="541"/>
      <c r="AE26" s="541"/>
      <c r="AF26" s="541"/>
      <c r="AG26" s="542"/>
      <c r="AH26" s="436">
        <v>107</v>
      </c>
      <c r="AI26" s="437"/>
      <c r="AJ26" s="437"/>
      <c r="AK26" s="437"/>
      <c r="AL26" s="476"/>
      <c r="AM26" s="436">
        <v>335124</v>
      </c>
      <c r="AN26" s="437"/>
      <c r="AO26" s="437"/>
      <c r="AP26" s="437"/>
      <c r="AQ26" s="437"/>
      <c r="AR26" s="476"/>
      <c r="AS26" s="436">
        <v>3132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100000</v>
      </c>
      <c r="BO26" s="386"/>
      <c r="BP26" s="386"/>
      <c r="BQ26" s="386"/>
      <c r="BR26" s="386"/>
      <c r="BS26" s="386"/>
      <c r="BT26" s="386"/>
      <c r="BU26" s="387"/>
      <c r="BV26" s="385">
        <v>100000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5860</v>
      </c>
      <c r="R27" s="437"/>
      <c r="S27" s="437"/>
      <c r="T27" s="437"/>
      <c r="U27" s="437"/>
      <c r="V27" s="476"/>
      <c r="W27" s="531"/>
      <c r="X27" s="519"/>
      <c r="Y27" s="520"/>
      <c r="Z27" s="435" t="s">
        <v>162</v>
      </c>
      <c r="AA27" s="415"/>
      <c r="AB27" s="415"/>
      <c r="AC27" s="415"/>
      <c r="AD27" s="415"/>
      <c r="AE27" s="415"/>
      <c r="AF27" s="415"/>
      <c r="AG27" s="416"/>
      <c r="AH27" s="436">
        <v>42</v>
      </c>
      <c r="AI27" s="437"/>
      <c r="AJ27" s="437"/>
      <c r="AK27" s="437"/>
      <c r="AL27" s="476"/>
      <c r="AM27" s="436">
        <v>142399</v>
      </c>
      <c r="AN27" s="437"/>
      <c r="AO27" s="437"/>
      <c r="AP27" s="437"/>
      <c r="AQ27" s="437"/>
      <c r="AR27" s="476"/>
      <c r="AS27" s="436">
        <v>3390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2222</v>
      </c>
      <c r="BO27" s="555"/>
      <c r="BP27" s="555"/>
      <c r="BQ27" s="555"/>
      <c r="BR27" s="555"/>
      <c r="BS27" s="555"/>
      <c r="BT27" s="555"/>
      <c r="BU27" s="556"/>
      <c r="BV27" s="554">
        <v>2222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5110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4623247</v>
      </c>
      <c r="BO28" s="349"/>
      <c r="BP28" s="349"/>
      <c r="BQ28" s="349"/>
      <c r="BR28" s="349"/>
      <c r="BS28" s="349"/>
      <c r="BT28" s="349"/>
      <c r="BU28" s="350"/>
      <c r="BV28" s="348">
        <v>3722184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26</v>
      </c>
      <c r="M29" s="437"/>
      <c r="N29" s="437"/>
      <c r="O29" s="437"/>
      <c r="P29" s="476"/>
      <c r="Q29" s="436">
        <v>4750</v>
      </c>
      <c r="R29" s="437"/>
      <c r="S29" s="437"/>
      <c r="T29" s="437"/>
      <c r="U29" s="437"/>
      <c r="V29" s="476"/>
      <c r="W29" s="532"/>
      <c r="X29" s="533"/>
      <c r="Y29" s="534"/>
      <c r="Z29" s="435" t="s">
        <v>169</v>
      </c>
      <c r="AA29" s="415"/>
      <c r="AB29" s="415"/>
      <c r="AC29" s="415"/>
      <c r="AD29" s="415"/>
      <c r="AE29" s="415"/>
      <c r="AF29" s="415"/>
      <c r="AG29" s="416"/>
      <c r="AH29" s="436">
        <v>1429</v>
      </c>
      <c r="AI29" s="437"/>
      <c r="AJ29" s="437"/>
      <c r="AK29" s="437"/>
      <c r="AL29" s="476"/>
      <c r="AM29" s="436">
        <v>4539189</v>
      </c>
      <c r="AN29" s="437"/>
      <c r="AO29" s="437"/>
      <c r="AP29" s="437"/>
      <c r="AQ29" s="437"/>
      <c r="AR29" s="476"/>
      <c r="AS29" s="436">
        <v>3176</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t="s">
        <v>120</v>
      </c>
      <c r="BO29" s="386"/>
      <c r="BP29" s="386"/>
      <c r="BQ29" s="386"/>
      <c r="BR29" s="386"/>
      <c r="BS29" s="386"/>
      <c r="BT29" s="386"/>
      <c r="BU29" s="387"/>
      <c r="BV29" s="385" t="s">
        <v>120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100.8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3656091</v>
      </c>
      <c r="BO30" s="555"/>
      <c r="BP30" s="555"/>
      <c r="BQ30" s="555"/>
      <c r="BR30" s="555"/>
      <c r="BS30" s="555"/>
      <c r="BT30" s="555"/>
      <c r="BU30" s="556"/>
      <c r="BV30" s="554">
        <v>3840892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11</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13</v>
      </c>
      <c r="BF34" s="566"/>
      <c r="BG34" s="567" t="str">
        <f>IF('各会計、関係団体の財政状況及び健全化判断比率'!B35="","",'各会計、関係団体の財政状況及び健全化判断比率'!B35)</f>
        <v>小田原城天守閣事業特別会計</v>
      </c>
      <c r="BH34" s="567"/>
      <c r="BI34" s="567"/>
      <c r="BJ34" s="567"/>
      <c r="BK34" s="567"/>
      <c r="BL34" s="567"/>
      <c r="BM34" s="567"/>
      <c r="BN34" s="567"/>
      <c r="BO34" s="567"/>
      <c r="BP34" s="567"/>
      <c r="BQ34" s="567"/>
      <c r="BR34" s="567"/>
      <c r="BS34" s="567"/>
      <c r="BT34" s="567"/>
      <c r="BU34" s="567"/>
      <c r="BV34" s="165"/>
      <c r="BW34" s="566">
        <f>IF(BY34="","",MAX(C34:D43,U34:V43,AM34:AN43,BE34:BF43)+1)</f>
        <v>16</v>
      </c>
      <c r="BX34" s="566"/>
      <c r="BY34" s="567" t="str">
        <f>IF('各会計、関係団体の財政状況及び健全化判断比率'!B68="","",'各会計、関係団体の財政状況及び健全化判断比率'!B68)</f>
        <v>神奈川県後期高齢者医療広域連合(一般会計)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小田原市土地開発公社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宿泊等施設事業特別会計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国民健康保険診療施設事業特別会計</v>
      </c>
      <c r="X35" s="567"/>
      <c r="Y35" s="567"/>
      <c r="Z35" s="567"/>
      <c r="AA35" s="567"/>
      <c r="AB35" s="567"/>
      <c r="AC35" s="567"/>
      <c r="AD35" s="567"/>
      <c r="AE35" s="567"/>
      <c r="AF35" s="567"/>
      <c r="AG35" s="567"/>
      <c r="AH35" s="567"/>
      <c r="AI35" s="567"/>
      <c r="AJ35" s="567"/>
      <c r="AK35" s="567"/>
      <c r="AL35" s="165"/>
      <c r="AM35" s="566">
        <f t="shared" ref="AM35:AM43" si="0">IF(AO35="","",AM34+1)</f>
        <v>12</v>
      </c>
      <c r="AN35" s="566"/>
      <c r="AO35" s="567" t="str">
        <f>IF('各会計、関係団体の財政状況及び健全化判断比率'!B34="","",'各会計、関係団体の財政状況及び健全化判断比率'!B34)</f>
        <v>病院事業会計</v>
      </c>
      <c r="AP35" s="567"/>
      <c r="AQ35" s="567"/>
      <c r="AR35" s="567"/>
      <c r="AS35" s="567"/>
      <c r="AT35" s="567"/>
      <c r="AU35" s="567"/>
      <c r="AV35" s="567"/>
      <c r="AW35" s="567"/>
      <c r="AX35" s="567"/>
      <c r="AY35" s="567"/>
      <c r="AZ35" s="567"/>
      <c r="BA35" s="567"/>
      <c r="BB35" s="567"/>
      <c r="BC35" s="567"/>
      <c r="BD35" s="165"/>
      <c r="BE35" s="566">
        <f t="shared" ref="BE35:BE43" si="1">IF(BG35="","",BE34+1)</f>
        <v>14</v>
      </c>
      <c r="BF35" s="566"/>
      <c r="BG35" s="567" t="str">
        <f>IF('各会計、関係団体の財政状況及び健全化判断比率'!B36="","",'各会計、関係団体の財政状況及び健全化判断比率'!B36)</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17</v>
      </c>
      <c r="BX35" s="566"/>
      <c r="BY35" s="567" t="str">
        <f>IF('各会計、関係団体の財政状況及び健全化判断比率'!B69="","",'各会計、関係団体の財政状況及び健全化判断比率'!B69)</f>
        <v>神奈川県後期高齢者医療広域連合(後期高齢者医療)</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財団法人　小田原市学校建設公社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公共用地先行取得事業特別会計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15</v>
      </c>
      <c r="BF36" s="566"/>
      <c r="BG36" s="567" t="str">
        <f>IF('各会計、関係団体の財政状況及び健全化判断比率'!B37="","",'各会計、関係団体の財政状況及び健全化判断比率'!B37)</f>
        <v>公設地方卸売市場事業特別会計</v>
      </c>
      <c r="BH36" s="567"/>
      <c r="BI36" s="567"/>
      <c r="BJ36" s="567"/>
      <c r="BK36" s="567"/>
      <c r="BL36" s="567"/>
      <c r="BM36" s="567"/>
      <c r="BN36" s="567"/>
      <c r="BO36" s="567"/>
      <c r="BP36" s="567"/>
      <c r="BQ36" s="567"/>
      <c r="BR36" s="567"/>
      <c r="BS36" s="567"/>
      <c r="BT36" s="567"/>
      <c r="BU36" s="567"/>
      <c r="BV36" s="165"/>
      <c r="BW36" s="566">
        <f t="shared" si="2"/>
        <v>18</v>
      </c>
      <c r="BX36" s="566"/>
      <c r="BY36" s="567" t="str">
        <f>IF('各会計、関係団体の財政状況及び健全化判断比率'!B70="","",'各会計、関係団体の財政状況及び健全化判断比率'!B70)</f>
        <v>小田原市外二ケ市町組合</v>
      </c>
      <c r="BZ36" s="567"/>
      <c r="CA36" s="567"/>
      <c r="CB36" s="567"/>
      <c r="CC36" s="567"/>
      <c r="CD36" s="567"/>
      <c r="CE36" s="567"/>
      <c r="CF36" s="567"/>
      <c r="CG36" s="567"/>
      <c r="CH36" s="567"/>
      <c r="CI36" s="567"/>
      <c r="CJ36" s="567"/>
      <c r="CK36" s="567"/>
      <c r="CL36" s="567"/>
      <c r="CM36" s="567"/>
      <c r="CN36" s="165"/>
      <c r="CO36" s="566">
        <f t="shared" si="3"/>
        <v>25</v>
      </c>
      <c r="CP36" s="566"/>
      <c r="CQ36" s="567" t="str">
        <f>IF('各会計、関係団体の財政状況及び健全化判断比率'!BS9="","",'各会計、関係団体の財政状況及び健全化判断比率'!BS9)</f>
        <v>財団法人　小田原市体育協会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広域消防事業特別会計</v>
      </c>
      <c r="F37" s="567"/>
      <c r="G37" s="567"/>
      <c r="H37" s="567"/>
      <c r="I37" s="567"/>
      <c r="J37" s="567"/>
      <c r="K37" s="567"/>
      <c r="L37" s="567"/>
      <c r="M37" s="567"/>
      <c r="N37" s="567"/>
      <c r="O37" s="567"/>
      <c r="P37" s="567"/>
      <c r="Q37" s="567"/>
      <c r="R37" s="567"/>
      <c r="S37" s="567"/>
      <c r="T37" s="165"/>
      <c r="U37" s="566">
        <f t="shared" si="4"/>
        <v>9</v>
      </c>
      <c r="V37" s="566"/>
      <c r="W37" s="567" t="str">
        <f>IF('各会計、関係団体の財政状況及び健全化判断比率'!B31="","",'各会計、関係団体の財政状況及び健全化判断比率'!B31)</f>
        <v>後期高齢者医療事業特別会計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19</v>
      </c>
      <c r="BX37" s="566"/>
      <c r="BY37" s="567" t="str">
        <f>IF('各会計、関係団体の財政状況及び健全化判断比率'!B71="","",'各会計、関係団体の財政状況及び健全化判断比率'!B71)</f>
        <v>南足柄市外五ケ市町組合</v>
      </c>
      <c r="BZ37" s="567"/>
      <c r="CA37" s="567"/>
      <c r="CB37" s="567"/>
      <c r="CC37" s="567"/>
      <c r="CD37" s="567"/>
      <c r="CE37" s="567"/>
      <c r="CF37" s="567"/>
      <c r="CG37" s="567"/>
      <c r="CH37" s="567"/>
      <c r="CI37" s="567"/>
      <c r="CJ37" s="567"/>
      <c r="CK37" s="567"/>
      <c r="CL37" s="567"/>
      <c r="CM37" s="567"/>
      <c r="CN37" s="165"/>
      <c r="CO37" s="566">
        <f t="shared" si="3"/>
        <v>26</v>
      </c>
      <c r="CP37" s="566"/>
      <c r="CQ37" s="567" t="str">
        <f>IF('各会計、関係団体の財政状況及び健全化判断比率'!BS10="","",'各会計、関係団体の財政状況及び健全化判断比率'!BS10)</f>
        <v>財団法人　小田原市公益事業協会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地下街事業特別会計</v>
      </c>
      <c r="F38" s="567"/>
      <c r="G38" s="567"/>
      <c r="H38" s="567"/>
      <c r="I38" s="567"/>
      <c r="J38" s="567"/>
      <c r="K38" s="567"/>
      <c r="L38" s="567"/>
      <c r="M38" s="567"/>
      <c r="N38" s="567"/>
      <c r="O38" s="567"/>
      <c r="P38" s="567"/>
      <c r="Q38" s="567"/>
      <c r="R38" s="567"/>
      <c r="S38" s="567"/>
      <c r="T38" s="165"/>
      <c r="U38" s="566">
        <f t="shared" si="4"/>
        <v>10</v>
      </c>
      <c r="V38" s="566"/>
      <c r="W38" s="567" t="str">
        <f>IF('各会計、関係団体の財政状況及び健全化判断比率'!B32="","",'各会計、関係団体の財政状況及び健全化判断比率'!B32)</f>
        <v>競輪事業特別会計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20</v>
      </c>
      <c r="BX38" s="566"/>
      <c r="BY38" s="567" t="str">
        <f>IF('各会計、関係団体の財政状況及び健全化判断比率'!B72="","",'各会計、関係団体の財政状況及び健全化判断比率'!B72)</f>
        <v>南足柄市外二ケ市町組合</v>
      </c>
      <c r="BZ38" s="567"/>
      <c r="CA38" s="567"/>
      <c r="CB38" s="567"/>
      <c r="CC38" s="567"/>
      <c r="CD38" s="567"/>
      <c r="CE38" s="567"/>
      <c r="CF38" s="567"/>
      <c r="CG38" s="567"/>
      <c r="CH38" s="567"/>
      <c r="CI38" s="567"/>
      <c r="CJ38" s="567"/>
      <c r="CK38" s="567"/>
      <c r="CL38" s="567"/>
      <c r="CM38" s="567"/>
      <c r="CN38" s="165"/>
      <c r="CO38" s="566">
        <f t="shared" si="3"/>
        <v>27</v>
      </c>
      <c r="CP38" s="566"/>
      <c r="CQ38" s="567" t="str">
        <f>IF('各会計、関係団体の財政状況及び健全化判断比率'!BS11="","",'各会計、関係団体の財政状況及び健全化判断比率'!BS11)</f>
        <v>株式会社　小田原市水道サービスセンター</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21</v>
      </c>
      <c r="BX39" s="566"/>
      <c r="BY39" s="567" t="str">
        <f>IF('各会計、関係団体の財政状況及び健全化判断比率'!B73="","",'各会計、関係団体の財政状況及び健全化判断比率'!B73)</f>
        <v>箱根町外二ケ市町組合</v>
      </c>
      <c r="BZ39" s="567"/>
      <c r="CA39" s="567"/>
      <c r="CB39" s="567"/>
      <c r="CC39" s="567"/>
      <c r="CD39" s="567"/>
      <c r="CE39" s="567"/>
      <c r="CF39" s="567"/>
      <c r="CG39" s="567"/>
      <c r="CH39" s="567"/>
      <c r="CI39" s="567"/>
      <c r="CJ39" s="567"/>
      <c r="CK39" s="567"/>
      <c r="CL39" s="567"/>
      <c r="CM39" s="567"/>
      <c r="CN39" s="165"/>
      <c r="CO39" s="566">
        <f t="shared" si="3"/>
        <v>28</v>
      </c>
      <c r="CP39" s="566"/>
      <c r="CQ39" s="567" t="str">
        <f>IF('各会計、関係団体の財政状況及び健全化判断比率'!BS12="","",'各会計、関係団体の財政状況及び健全化判断比率'!BS12)</f>
        <v>公益財団法人　かながわ海岸美化財団</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22</v>
      </c>
      <c r="BX40" s="566"/>
      <c r="BY40" s="567" t="str">
        <f>IF('各会計、関係団体の財政状況及び健全化判断比率'!B74="","",'各会計、関係団体の財政状況及び健全化判断比率'!B74)</f>
        <v>南足柄市外四ケ市町組合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32947512</v>
      </c>
      <c r="S5" s="583"/>
      <c r="T5" s="583"/>
      <c r="U5" s="583"/>
      <c r="V5" s="583"/>
      <c r="W5" s="583"/>
      <c r="X5" s="583"/>
      <c r="Y5" s="584"/>
      <c r="Z5" s="585">
        <v>45.6</v>
      </c>
      <c r="AA5" s="585"/>
      <c r="AB5" s="585"/>
      <c r="AC5" s="585"/>
      <c r="AD5" s="586">
        <v>30960904</v>
      </c>
      <c r="AE5" s="586"/>
      <c r="AF5" s="586"/>
      <c r="AG5" s="586"/>
      <c r="AH5" s="586"/>
      <c r="AI5" s="586"/>
      <c r="AJ5" s="586"/>
      <c r="AK5" s="586"/>
      <c r="AL5" s="587">
        <v>86.3</v>
      </c>
      <c r="AM5" s="588"/>
      <c r="AN5" s="588"/>
      <c r="AO5" s="589"/>
      <c r="AP5" s="579" t="s">
        <v>207</v>
      </c>
      <c r="AQ5" s="580"/>
      <c r="AR5" s="580"/>
      <c r="AS5" s="580"/>
      <c r="AT5" s="580"/>
      <c r="AU5" s="580"/>
      <c r="AV5" s="580"/>
      <c r="AW5" s="580"/>
      <c r="AX5" s="580"/>
      <c r="AY5" s="580"/>
      <c r="AZ5" s="580"/>
      <c r="BA5" s="580"/>
      <c r="BB5" s="580"/>
      <c r="BC5" s="580"/>
      <c r="BD5" s="580"/>
      <c r="BE5" s="580"/>
      <c r="BF5" s="581"/>
      <c r="BG5" s="593">
        <v>30945651</v>
      </c>
      <c r="BH5" s="594"/>
      <c r="BI5" s="594"/>
      <c r="BJ5" s="594"/>
      <c r="BK5" s="594"/>
      <c r="BL5" s="594"/>
      <c r="BM5" s="594"/>
      <c r="BN5" s="595"/>
      <c r="BO5" s="596">
        <v>93.9</v>
      </c>
      <c r="BP5" s="596"/>
      <c r="BQ5" s="596"/>
      <c r="BR5" s="596"/>
      <c r="BS5" s="597">
        <v>165266</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350410</v>
      </c>
      <c r="S6" s="594"/>
      <c r="T6" s="594"/>
      <c r="U6" s="594"/>
      <c r="V6" s="594"/>
      <c r="W6" s="594"/>
      <c r="X6" s="594"/>
      <c r="Y6" s="595"/>
      <c r="Z6" s="596">
        <v>0.5</v>
      </c>
      <c r="AA6" s="596"/>
      <c r="AB6" s="596"/>
      <c r="AC6" s="596"/>
      <c r="AD6" s="597">
        <v>350410</v>
      </c>
      <c r="AE6" s="597"/>
      <c r="AF6" s="597"/>
      <c r="AG6" s="597"/>
      <c r="AH6" s="597"/>
      <c r="AI6" s="597"/>
      <c r="AJ6" s="597"/>
      <c r="AK6" s="597"/>
      <c r="AL6" s="598">
        <v>1</v>
      </c>
      <c r="AM6" s="599"/>
      <c r="AN6" s="599"/>
      <c r="AO6" s="600"/>
      <c r="AP6" s="590" t="s">
        <v>212</v>
      </c>
      <c r="AQ6" s="591"/>
      <c r="AR6" s="591"/>
      <c r="AS6" s="591"/>
      <c r="AT6" s="591"/>
      <c r="AU6" s="591"/>
      <c r="AV6" s="591"/>
      <c r="AW6" s="591"/>
      <c r="AX6" s="591"/>
      <c r="AY6" s="591"/>
      <c r="AZ6" s="591"/>
      <c r="BA6" s="591"/>
      <c r="BB6" s="591"/>
      <c r="BC6" s="591"/>
      <c r="BD6" s="591"/>
      <c r="BE6" s="591"/>
      <c r="BF6" s="592"/>
      <c r="BG6" s="593">
        <v>30945651</v>
      </c>
      <c r="BH6" s="594"/>
      <c r="BI6" s="594"/>
      <c r="BJ6" s="594"/>
      <c r="BK6" s="594"/>
      <c r="BL6" s="594"/>
      <c r="BM6" s="594"/>
      <c r="BN6" s="595"/>
      <c r="BO6" s="596">
        <v>93.9</v>
      </c>
      <c r="BP6" s="596"/>
      <c r="BQ6" s="596"/>
      <c r="BR6" s="596"/>
      <c r="BS6" s="597">
        <v>165266</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445840</v>
      </c>
      <c r="CS6" s="594"/>
      <c r="CT6" s="594"/>
      <c r="CU6" s="594"/>
      <c r="CV6" s="594"/>
      <c r="CW6" s="594"/>
      <c r="CX6" s="594"/>
      <c r="CY6" s="595"/>
      <c r="CZ6" s="596">
        <v>0.7</v>
      </c>
      <c r="DA6" s="596"/>
      <c r="DB6" s="596"/>
      <c r="DC6" s="596"/>
      <c r="DD6" s="602" t="s">
        <v>214</v>
      </c>
      <c r="DE6" s="594"/>
      <c r="DF6" s="594"/>
      <c r="DG6" s="594"/>
      <c r="DH6" s="594"/>
      <c r="DI6" s="594"/>
      <c r="DJ6" s="594"/>
      <c r="DK6" s="594"/>
      <c r="DL6" s="594"/>
      <c r="DM6" s="594"/>
      <c r="DN6" s="594"/>
      <c r="DO6" s="594"/>
      <c r="DP6" s="595"/>
      <c r="DQ6" s="602">
        <v>445840</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51872</v>
      </c>
      <c r="S7" s="594"/>
      <c r="T7" s="594"/>
      <c r="U7" s="594"/>
      <c r="V7" s="594"/>
      <c r="W7" s="594"/>
      <c r="X7" s="594"/>
      <c r="Y7" s="595"/>
      <c r="Z7" s="596">
        <v>0.1</v>
      </c>
      <c r="AA7" s="596"/>
      <c r="AB7" s="596"/>
      <c r="AC7" s="596"/>
      <c r="AD7" s="597">
        <v>51872</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13759132</v>
      </c>
      <c r="BH7" s="594"/>
      <c r="BI7" s="594"/>
      <c r="BJ7" s="594"/>
      <c r="BK7" s="594"/>
      <c r="BL7" s="594"/>
      <c r="BM7" s="594"/>
      <c r="BN7" s="595"/>
      <c r="BO7" s="596">
        <v>41.8</v>
      </c>
      <c r="BP7" s="596"/>
      <c r="BQ7" s="596"/>
      <c r="BR7" s="596"/>
      <c r="BS7" s="597">
        <v>165266</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8321613</v>
      </c>
      <c r="CS7" s="594"/>
      <c r="CT7" s="594"/>
      <c r="CU7" s="594"/>
      <c r="CV7" s="594"/>
      <c r="CW7" s="594"/>
      <c r="CX7" s="594"/>
      <c r="CY7" s="595"/>
      <c r="CZ7" s="596">
        <v>12.2</v>
      </c>
      <c r="DA7" s="596"/>
      <c r="DB7" s="596"/>
      <c r="DC7" s="596"/>
      <c r="DD7" s="602">
        <v>1757894</v>
      </c>
      <c r="DE7" s="594"/>
      <c r="DF7" s="594"/>
      <c r="DG7" s="594"/>
      <c r="DH7" s="594"/>
      <c r="DI7" s="594"/>
      <c r="DJ7" s="594"/>
      <c r="DK7" s="594"/>
      <c r="DL7" s="594"/>
      <c r="DM7" s="594"/>
      <c r="DN7" s="594"/>
      <c r="DO7" s="594"/>
      <c r="DP7" s="595"/>
      <c r="DQ7" s="602">
        <v>6219741</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225728</v>
      </c>
      <c r="S8" s="594"/>
      <c r="T8" s="594"/>
      <c r="U8" s="594"/>
      <c r="V8" s="594"/>
      <c r="W8" s="594"/>
      <c r="X8" s="594"/>
      <c r="Y8" s="595"/>
      <c r="Z8" s="596">
        <v>0.3</v>
      </c>
      <c r="AA8" s="596"/>
      <c r="AB8" s="596"/>
      <c r="AC8" s="596"/>
      <c r="AD8" s="597">
        <v>225728</v>
      </c>
      <c r="AE8" s="597"/>
      <c r="AF8" s="597"/>
      <c r="AG8" s="597"/>
      <c r="AH8" s="597"/>
      <c r="AI8" s="597"/>
      <c r="AJ8" s="597"/>
      <c r="AK8" s="597"/>
      <c r="AL8" s="598">
        <v>0.6</v>
      </c>
      <c r="AM8" s="599"/>
      <c r="AN8" s="599"/>
      <c r="AO8" s="600"/>
      <c r="AP8" s="590" t="s">
        <v>219</v>
      </c>
      <c r="AQ8" s="591"/>
      <c r="AR8" s="591"/>
      <c r="AS8" s="591"/>
      <c r="AT8" s="591"/>
      <c r="AU8" s="591"/>
      <c r="AV8" s="591"/>
      <c r="AW8" s="591"/>
      <c r="AX8" s="591"/>
      <c r="AY8" s="591"/>
      <c r="AZ8" s="591"/>
      <c r="BA8" s="591"/>
      <c r="BB8" s="591"/>
      <c r="BC8" s="591"/>
      <c r="BD8" s="591"/>
      <c r="BE8" s="591"/>
      <c r="BF8" s="592"/>
      <c r="BG8" s="593">
        <v>302599</v>
      </c>
      <c r="BH8" s="594"/>
      <c r="BI8" s="594"/>
      <c r="BJ8" s="594"/>
      <c r="BK8" s="594"/>
      <c r="BL8" s="594"/>
      <c r="BM8" s="594"/>
      <c r="BN8" s="595"/>
      <c r="BO8" s="596">
        <v>0.9</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25711701</v>
      </c>
      <c r="CS8" s="594"/>
      <c r="CT8" s="594"/>
      <c r="CU8" s="594"/>
      <c r="CV8" s="594"/>
      <c r="CW8" s="594"/>
      <c r="CX8" s="594"/>
      <c r="CY8" s="595"/>
      <c r="CZ8" s="596">
        <v>37.6</v>
      </c>
      <c r="DA8" s="596"/>
      <c r="DB8" s="596"/>
      <c r="DC8" s="596"/>
      <c r="DD8" s="602">
        <v>224707</v>
      </c>
      <c r="DE8" s="594"/>
      <c r="DF8" s="594"/>
      <c r="DG8" s="594"/>
      <c r="DH8" s="594"/>
      <c r="DI8" s="594"/>
      <c r="DJ8" s="594"/>
      <c r="DK8" s="594"/>
      <c r="DL8" s="594"/>
      <c r="DM8" s="594"/>
      <c r="DN8" s="594"/>
      <c r="DO8" s="594"/>
      <c r="DP8" s="595"/>
      <c r="DQ8" s="602">
        <v>12036205</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141366</v>
      </c>
      <c r="S9" s="594"/>
      <c r="T9" s="594"/>
      <c r="U9" s="594"/>
      <c r="V9" s="594"/>
      <c r="W9" s="594"/>
      <c r="X9" s="594"/>
      <c r="Y9" s="595"/>
      <c r="Z9" s="596">
        <v>0.2</v>
      </c>
      <c r="AA9" s="596"/>
      <c r="AB9" s="596"/>
      <c r="AC9" s="596"/>
      <c r="AD9" s="597">
        <v>141366</v>
      </c>
      <c r="AE9" s="597"/>
      <c r="AF9" s="597"/>
      <c r="AG9" s="597"/>
      <c r="AH9" s="597"/>
      <c r="AI9" s="597"/>
      <c r="AJ9" s="597"/>
      <c r="AK9" s="597"/>
      <c r="AL9" s="598">
        <v>0.4</v>
      </c>
      <c r="AM9" s="599"/>
      <c r="AN9" s="599"/>
      <c r="AO9" s="600"/>
      <c r="AP9" s="590" t="s">
        <v>222</v>
      </c>
      <c r="AQ9" s="591"/>
      <c r="AR9" s="591"/>
      <c r="AS9" s="591"/>
      <c r="AT9" s="591"/>
      <c r="AU9" s="591"/>
      <c r="AV9" s="591"/>
      <c r="AW9" s="591"/>
      <c r="AX9" s="591"/>
      <c r="AY9" s="591"/>
      <c r="AZ9" s="591"/>
      <c r="BA9" s="591"/>
      <c r="BB9" s="591"/>
      <c r="BC9" s="591"/>
      <c r="BD9" s="591"/>
      <c r="BE9" s="591"/>
      <c r="BF9" s="592"/>
      <c r="BG9" s="593">
        <v>11174858</v>
      </c>
      <c r="BH9" s="594"/>
      <c r="BI9" s="594"/>
      <c r="BJ9" s="594"/>
      <c r="BK9" s="594"/>
      <c r="BL9" s="594"/>
      <c r="BM9" s="594"/>
      <c r="BN9" s="595"/>
      <c r="BO9" s="596">
        <v>33.9</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6217667</v>
      </c>
      <c r="CS9" s="594"/>
      <c r="CT9" s="594"/>
      <c r="CU9" s="594"/>
      <c r="CV9" s="594"/>
      <c r="CW9" s="594"/>
      <c r="CX9" s="594"/>
      <c r="CY9" s="595"/>
      <c r="CZ9" s="596">
        <v>9.1</v>
      </c>
      <c r="DA9" s="596"/>
      <c r="DB9" s="596"/>
      <c r="DC9" s="596"/>
      <c r="DD9" s="602">
        <v>331431</v>
      </c>
      <c r="DE9" s="594"/>
      <c r="DF9" s="594"/>
      <c r="DG9" s="594"/>
      <c r="DH9" s="594"/>
      <c r="DI9" s="594"/>
      <c r="DJ9" s="594"/>
      <c r="DK9" s="594"/>
      <c r="DL9" s="594"/>
      <c r="DM9" s="594"/>
      <c r="DN9" s="594"/>
      <c r="DO9" s="594"/>
      <c r="DP9" s="595"/>
      <c r="DQ9" s="602">
        <v>5225460</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2285992</v>
      </c>
      <c r="S10" s="594"/>
      <c r="T10" s="594"/>
      <c r="U10" s="594"/>
      <c r="V10" s="594"/>
      <c r="W10" s="594"/>
      <c r="X10" s="594"/>
      <c r="Y10" s="595"/>
      <c r="Z10" s="596">
        <v>3.2</v>
      </c>
      <c r="AA10" s="596"/>
      <c r="AB10" s="596"/>
      <c r="AC10" s="596"/>
      <c r="AD10" s="597">
        <v>2285992</v>
      </c>
      <c r="AE10" s="597"/>
      <c r="AF10" s="597"/>
      <c r="AG10" s="597"/>
      <c r="AH10" s="597"/>
      <c r="AI10" s="597"/>
      <c r="AJ10" s="597"/>
      <c r="AK10" s="597"/>
      <c r="AL10" s="598">
        <v>6.4</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606460</v>
      </c>
      <c r="BH10" s="594"/>
      <c r="BI10" s="594"/>
      <c r="BJ10" s="594"/>
      <c r="BK10" s="594"/>
      <c r="BL10" s="594"/>
      <c r="BM10" s="594"/>
      <c r="BN10" s="595"/>
      <c r="BO10" s="596">
        <v>1.8</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218526</v>
      </c>
      <c r="CS10" s="594"/>
      <c r="CT10" s="594"/>
      <c r="CU10" s="594"/>
      <c r="CV10" s="594"/>
      <c r="CW10" s="594"/>
      <c r="CX10" s="594"/>
      <c r="CY10" s="595"/>
      <c r="CZ10" s="596">
        <v>0.3</v>
      </c>
      <c r="DA10" s="596"/>
      <c r="DB10" s="596"/>
      <c r="DC10" s="596"/>
      <c r="DD10" s="602" t="s">
        <v>111</v>
      </c>
      <c r="DE10" s="594"/>
      <c r="DF10" s="594"/>
      <c r="DG10" s="594"/>
      <c r="DH10" s="594"/>
      <c r="DI10" s="594"/>
      <c r="DJ10" s="594"/>
      <c r="DK10" s="594"/>
      <c r="DL10" s="594"/>
      <c r="DM10" s="594"/>
      <c r="DN10" s="594"/>
      <c r="DO10" s="594"/>
      <c r="DP10" s="595"/>
      <c r="DQ10" s="602">
        <v>21872</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14950</v>
      </c>
      <c r="S11" s="594"/>
      <c r="T11" s="594"/>
      <c r="U11" s="594"/>
      <c r="V11" s="594"/>
      <c r="W11" s="594"/>
      <c r="X11" s="594"/>
      <c r="Y11" s="595"/>
      <c r="Z11" s="596">
        <v>0</v>
      </c>
      <c r="AA11" s="596"/>
      <c r="AB11" s="596"/>
      <c r="AC11" s="596"/>
      <c r="AD11" s="597">
        <v>14950</v>
      </c>
      <c r="AE11" s="597"/>
      <c r="AF11" s="597"/>
      <c r="AG11" s="597"/>
      <c r="AH11" s="597"/>
      <c r="AI11" s="597"/>
      <c r="AJ11" s="597"/>
      <c r="AK11" s="597"/>
      <c r="AL11" s="598">
        <v>0</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1675215</v>
      </c>
      <c r="BH11" s="594"/>
      <c r="BI11" s="594"/>
      <c r="BJ11" s="594"/>
      <c r="BK11" s="594"/>
      <c r="BL11" s="594"/>
      <c r="BM11" s="594"/>
      <c r="BN11" s="595"/>
      <c r="BO11" s="596">
        <v>5.0999999999999996</v>
      </c>
      <c r="BP11" s="596"/>
      <c r="BQ11" s="596"/>
      <c r="BR11" s="596"/>
      <c r="BS11" s="602">
        <v>165266</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729301</v>
      </c>
      <c r="CS11" s="594"/>
      <c r="CT11" s="594"/>
      <c r="CU11" s="594"/>
      <c r="CV11" s="594"/>
      <c r="CW11" s="594"/>
      <c r="CX11" s="594"/>
      <c r="CY11" s="595"/>
      <c r="CZ11" s="596">
        <v>1.1000000000000001</v>
      </c>
      <c r="DA11" s="596"/>
      <c r="DB11" s="596"/>
      <c r="DC11" s="596"/>
      <c r="DD11" s="602">
        <v>226021</v>
      </c>
      <c r="DE11" s="594"/>
      <c r="DF11" s="594"/>
      <c r="DG11" s="594"/>
      <c r="DH11" s="594"/>
      <c r="DI11" s="594"/>
      <c r="DJ11" s="594"/>
      <c r="DK11" s="594"/>
      <c r="DL11" s="594"/>
      <c r="DM11" s="594"/>
      <c r="DN11" s="594"/>
      <c r="DO11" s="594"/>
      <c r="DP11" s="595"/>
      <c r="DQ11" s="602">
        <v>433925</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15504981</v>
      </c>
      <c r="BH12" s="594"/>
      <c r="BI12" s="594"/>
      <c r="BJ12" s="594"/>
      <c r="BK12" s="594"/>
      <c r="BL12" s="594"/>
      <c r="BM12" s="594"/>
      <c r="BN12" s="595"/>
      <c r="BO12" s="596">
        <v>47.1</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936246</v>
      </c>
      <c r="CS12" s="594"/>
      <c r="CT12" s="594"/>
      <c r="CU12" s="594"/>
      <c r="CV12" s="594"/>
      <c r="CW12" s="594"/>
      <c r="CX12" s="594"/>
      <c r="CY12" s="595"/>
      <c r="CZ12" s="596">
        <v>1.4</v>
      </c>
      <c r="DA12" s="596"/>
      <c r="DB12" s="596"/>
      <c r="DC12" s="596"/>
      <c r="DD12" s="602">
        <v>14483</v>
      </c>
      <c r="DE12" s="594"/>
      <c r="DF12" s="594"/>
      <c r="DG12" s="594"/>
      <c r="DH12" s="594"/>
      <c r="DI12" s="594"/>
      <c r="DJ12" s="594"/>
      <c r="DK12" s="594"/>
      <c r="DL12" s="594"/>
      <c r="DM12" s="594"/>
      <c r="DN12" s="594"/>
      <c r="DO12" s="594"/>
      <c r="DP12" s="595"/>
      <c r="DQ12" s="602">
        <v>644033</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98944</v>
      </c>
      <c r="S13" s="594"/>
      <c r="T13" s="594"/>
      <c r="U13" s="594"/>
      <c r="V13" s="594"/>
      <c r="W13" s="594"/>
      <c r="X13" s="594"/>
      <c r="Y13" s="595"/>
      <c r="Z13" s="596">
        <v>0.1</v>
      </c>
      <c r="AA13" s="596"/>
      <c r="AB13" s="596"/>
      <c r="AC13" s="596"/>
      <c r="AD13" s="597">
        <v>98944</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15473152</v>
      </c>
      <c r="BH13" s="594"/>
      <c r="BI13" s="594"/>
      <c r="BJ13" s="594"/>
      <c r="BK13" s="594"/>
      <c r="BL13" s="594"/>
      <c r="BM13" s="594"/>
      <c r="BN13" s="595"/>
      <c r="BO13" s="596">
        <v>47</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9334806</v>
      </c>
      <c r="CS13" s="594"/>
      <c r="CT13" s="594"/>
      <c r="CU13" s="594"/>
      <c r="CV13" s="594"/>
      <c r="CW13" s="594"/>
      <c r="CX13" s="594"/>
      <c r="CY13" s="595"/>
      <c r="CZ13" s="596">
        <v>13.7</v>
      </c>
      <c r="DA13" s="596"/>
      <c r="DB13" s="596"/>
      <c r="DC13" s="596"/>
      <c r="DD13" s="602">
        <v>4938611</v>
      </c>
      <c r="DE13" s="594"/>
      <c r="DF13" s="594"/>
      <c r="DG13" s="594"/>
      <c r="DH13" s="594"/>
      <c r="DI13" s="594"/>
      <c r="DJ13" s="594"/>
      <c r="DK13" s="594"/>
      <c r="DL13" s="594"/>
      <c r="DM13" s="594"/>
      <c r="DN13" s="594"/>
      <c r="DO13" s="594"/>
      <c r="DP13" s="595"/>
      <c r="DQ13" s="602">
        <v>4321766</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261136</v>
      </c>
      <c r="BH14" s="594"/>
      <c r="BI14" s="594"/>
      <c r="BJ14" s="594"/>
      <c r="BK14" s="594"/>
      <c r="BL14" s="594"/>
      <c r="BM14" s="594"/>
      <c r="BN14" s="595"/>
      <c r="BO14" s="596">
        <v>0.8</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4442844</v>
      </c>
      <c r="CS14" s="594"/>
      <c r="CT14" s="594"/>
      <c r="CU14" s="594"/>
      <c r="CV14" s="594"/>
      <c r="CW14" s="594"/>
      <c r="CX14" s="594"/>
      <c r="CY14" s="595"/>
      <c r="CZ14" s="596">
        <v>6.5</v>
      </c>
      <c r="DA14" s="596"/>
      <c r="DB14" s="596"/>
      <c r="DC14" s="596"/>
      <c r="DD14" s="602">
        <v>1104013</v>
      </c>
      <c r="DE14" s="594"/>
      <c r="DF14" s="594"/>
      <c r="DG14" s="594"/>
      <c r="DH14" s="594"/>
      <c r="DI14" s="594"/>
      <c r="DJ14" s="594"/>
      <c r="DK14" s="594"/>
      <c r="DL14" s="594"/>
      <c r="DM14" s="594"/>
      <c r="DN14" s="594"/>
      <c r="DO14" s="594"/>
      <c r="DP14" s="595"/>
      <c r="DQ14" s="602">
        <v>1916549</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123609</v>
      </c>
      <c r="S15" s="594"/>
      <c r="T15" s="594"/>
      <c r="U15" s="594"/>
      <c r="V15" s="594"/>
      <c r="W15" s="594"/>
      <c r="X15" s="594"/>
      <c r="Y15" s="595"/>
      <c r="Z15" s="596">
        <v>0.2</v>
      </c>
      <c r="AA15" s="596"/>
      <c r="AB15" s="596"/>
      <c r="AC15" s="596"/>
      <c r="AD15" s="597">
        <v>123609</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1420402</v>
      </c>
      <c r="BH15" s="594"/>
      <c r="BI15" s="594"/>
      <c r="BJ15" s="594"/>
      <c r="BK15" s="594"/>
      <c r="BL15" s="594"/>
      <c r="BM15" s="594"/>
      <c r="BN15" s="595"/>
      <c r="BO15" s="596">
        <v>4.3</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5320891</v>
      </c>
      <c r="CS15" s="594"/>
      <c r="CT15" s="594"/>
      <c r="CU15" s="594"/>
      <c r="CV15" s="594"/>
      <c r="CW15" s="594"/>
      <c r="CX15" s="594"/>
      <c r="CY15" s="595"/>
      <c r="CZ15" s="596">
        <v>7.8</v>
      </c>
      <c r="DA15" s="596"/>
      <c r="DB15" s="596"/>
      <c r="DC15" s="596"/>
      <c r="DD15" s="602">
        <v>922702</v>
      </c>
      <c r="DE15" s="594"/>
      <c r="DF15" s="594"/>
      <c r="DG15" s="594"/>
      <c r="DH15" s="594"/>
      <c r="DI15" s="594"/>
      <c r="DJ15" s="594"/>
      <c r="DK15" s="594"/>
      <c r="DL15" s="594"/>
      <c r="DM15" s="594"/>
      <c r="DN15" s="594"/>
      <c r="DO15" s="594"/>
      <c r="DP15" s="595"/>
      <c r="DQ15" s="602">
        <v>4423108</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1262404</v>
      </c>
      <c r="S16" s="594"/>
      <c r="T16" s="594"/>
      <c r="U16" s="594"/>
      <c r="V16" s="594"/>
      <c r="W16" s="594"/>
      <c r="X16" s="594"/>
      <c r="Y16" s="595"/>
      <c r="Z16" s="596">
        <v>1.7</v>
      </c>
      <c r="AA16" s="596"/>
      <c r="AB16" s="596"/>
      <c r="AC16" s="596"/>
      <c r="AD16" s="597">
        <v>1053330</v>
      </c>
      <c r="AE16" s="597"/>
      <c r="AF16" s="597"/>
      <c r="AG16" s="597"/>
      <c r="AH16" s="597"/>
      <c r="AI16" s="597"/>
      <c r="AJ16" s="597"/>
      <c r="AK16" s="597"/>
      <c r="AL16" s="598">
        <v>2.9</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1053330</v>
      </c>
      <c r="S17" s="594"/>
      <c r="T17" s="594"/>
      <c r="U17" s="594"/>
      <c r="V17" s="594"/>
      <c r="W17" s="594"/>
      <c r="X17" s="594"/>
      <c r="Y17" s="595"/>
      <c r="Z17" s="596">
        <v>1.5</v>
      </c>
      <c r="AA17" s="596"/>
      <c r="AB17" s="596"/>
      <c r="AC17" s="596"/>
      <c r="AD17" s="597">
        <v>1053330</v>
      </c>
      <c r="AE17" s="597"/>
      <c r="AF17" s="597"/>
      <c r="AG17" s="597"/>
      <c r="AH17" s="597"/>
      <c r="AI17" s="597"/>
      <c r="AJ17" s="597"/>
      <c r="AK17" s="597"/>
      <c r="AL17" s="598">
        <v>2.9</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6613662</v>
      </c>
      <c r="CS17" s="594"/>
      <c r="CT17" s="594"/>
      <c r="CU17" s="594"/>
      <c r="CV17" s="594"/>
      <c r="CW17" s="594"/>
      <c r="CX17" s="594"/>
      <c r="CY17" s="595"/>
      <c r="CZ17" s="596">
        <v>9.6999999999999993</v>
      </c>
      <c r="DA17" s="596"/>
      <c r="DB17" s="596"/>
      <c r="DC17" s="596"/>
      <c r="DD17" s="602" t="s">
        <v>111</v>
      </c>
      <c r="DE17" s="594"/>
      <c r="DF17" s="594"/>
      <c r="DG17" s="594"/>
      <c r="DH17" s="594"/>
      <c r="DI17" s="594"/>
      <c r="DJ17" s="594"/>
      <c r="DK17" s="594"/>
      <c r="DL17" s="594"/>
      <c r="DM17" s="594"/>
      <c r="DN17" s="594"/>
      <c r="DO17" s="594"/>
      <c r="DP17" s="595"/>
      <c r="DQ17" s="602">
        <v>6207325</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209074</v>
      </c>
      <c r="S18" s="594"/>
      <c r="T18" s="594"/>
      <c r="U18" s="594"/>
      <c r="V18" s="594"/>
      <c r="W18" s="594"/>
      <c r="X18" s="594"/>
      <c r="Y18" s="595"/>
      <c r="Z18" s="596">
        <v>0.3</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2001861</v>
      </c>
      <c r="BH19" s="594"/>
      <c r="BI19" s="594"/>
      <c r="BJ19" s="594"/>
      <c r="BK19" s="594"/>
      <c r="BL19" s="594"/>
      <c r="BM19" s="594"/>
      <c r="BN19" s="595"/>
      <c r="BO19" s="596">
        <v>6.1</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37502787</v>
      </c>
      <c r="S20" s="594"/>
      <c r="T20" s="594"/>
      <c r="U20" s="594"/>
      <c r="V20" s="594"/>
      <c r="W20" s="594"/>
      <c r="X20" s="594"/>
      <c r="Y20" s="595"/>
      <c r="Z20" s="596">
        <v>51.9</v>
      </c>
      <c r="AA20" s="596"/>
      <c r="AB20" s="596"/>
      <c r="AC20" s="596"/>
      <c r="AD20" s="597">
        <v>35307105</v>
      </c>
      <c r="AE20" s="597"/>
      <c r="AF20" s="597"/>
      <c r="AG20" s="597"/>
      <c r="AH20" s="597"/>
      <c r="AI20" s="597"/>
      <c r="AJ20" s="597"/>
      <c r="AK20" s="597"/>
      <c r="AL20" s="598">
        <v>98.4</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2001861</v>
      </c>
      <c r="BH20" s="594"/>
      <c r="BI20" s="594"/>
      <c r="BJ20" s="594"/>
      <c r="BK20" s="594"/>
      <c r="BL20" s="594"/>
      <c r="BM20" s="594"/>
      <c r="BN20" s="595"/>
      <c r="BO20" s="596">
        <v>6.1</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68293097</v>
      </c>
      <c r="CS20" s="594"/>
      <c r="CT20" s="594"/>
      <c r="CU20" s="594"/>
      <c r="CV20" s="594"/>
      <c r="CW20" s="594"/>
      <c r="CX20" s="594"/>
      <c r="CY20" s="595"/>
      <c r="CZ20" s="596">
        <v>100</v>
      </c>
      <c r="DA20" s="596"/>
      <c r="DB20" s="596"/>
      <c r="DC20" s="596"/>
      <c r="DD20" s="602">
        <v>9519862</v>
      </c>
      <c r="DE20" s="594"/>
      <c r="DF20" s="594"/>
      <c r="DG20" s="594"/>
      <c r="DH20" s="594"/>
      <c r="DI20" s="594"/>
      <c r="DJ20" s="594"/>
      <c r="DK20" s="594"/>
      <c r="DL20" s="594"/>
      <c r="DM20" s="594"/>
      <c r="DN20" s="594"/>
      <c r="DO20" s="594"/>
      <c r="DP20" s="595"/>
      <c r="DQ20" s="602">
        <v>41895824</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27830</v>
      </c>
      <c r="S21" s="594"/>
      <c r="T21" s="594"/>
      <c r="U21" s="594"/>
      <c r="V21" s="594"/>
      <c r="W21" s="594"/>
      <c r="X21" s="594"/>
      <c r="Y21" s="595"/>
      <c r="Z21" s="596">
        <v>0</v>
      </c>
      <c r="AA21" s="596"/>
      <c r="AB21" s="596"/>
      <c r="AC21" s="596"/>
      <c r="AD21" s="597">
        <v>27830</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15253</v>
      </c>
      <c r="BH21" s="594"/>
      <c r="BI21" s="594"/>
      <c r="BJ21" s="594"/>
      <c r="BK21" s="594"/>
      <c r="BL21" s="594"/>
      <c r="BM21" s="594"/>
      <c r="BN21" s="595"/>
      <c r="BO21" s="596">
        <v>0</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2500178</v>
      </c>
      <c r="S22" s="594"/>
      <c r="T22" s="594"/>
      <c r="U22" s="594"/>
      <c r="V22" s="594"/>
      <c r="W22" s="594"/>
      <c r="X22" s="594"/>
      <c r="Y22" s="595"/>
      <c r="Z22" s="596">
        <v>3.5</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881104</v>
      </c>
      <c r="S23" s="594"/>
      <c r="T23" s="594"/>
      <c r="U23" s="594"/>
      <c r="V23" s="594"/>
      <c r="W23" s="594"/>
      <c r="X23" s="594"/>
      <c r="Y23" s="595"/>
      <c r="Z23" s="596">
        <v>1.2</v>
      </c>
      <c r="AA23" s="596"/>
      <c r="AB23" s="596"/>
      <c r="AC23" s="596"/>
      <c r="AD23" s="597">
        <v>190651</v>
      </c>
      <c r="AE23" s="597"/>
      <c r="AF23" s="597"/>
      <c r="AG23" s="597"/>
      <c r="AH23" s="597"/>
      <c r="AI23" s="597"/>
      <c r="AJ23" s="597"/>
      <c r="AK23" s="597"/>
      <c r="AL23" s="598">
        <v>0.5</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1986608</v>
      </c>
      <c r="BH23" s="594"/>
      <c r="BI23" s="594"/>
      <c r="BJ23" s="594"/>
      <c r="BK23" s="594"/>
      <c r="BL23" s="594"/>
      <c r="BM23" s="594"/>
      <c r="BN23" s="595"/>
      <c r="BO23" s="596">
        <v>6</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825362</v>
      </c>
      <c r="S24" s="594"/>
      <c r="T24" s="594"/>
      <c r="U24" s="594"/>
      <c r="V24" s="594"/>
      <c r="W24" s="594"/>
      <c r="X24" s="594"/>
      <c r="Y24" s="595"/>
      <c r="Z24" s="596">
        <v>1.1000000000000001</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35780085</v>
      </c>
      <c r="CS24" s="583"/>
      <c r="CT24" s="583"/>
      <c r="CU24" s="583"/>
      <c r="CV24" s="583"/>
      <c r="CW24" s="583"/>
      <c r="CX24" s="583"/>
      <c r="CY24" s="584"/>
      <c r="CZ24" s="620">
        <v>52.4</v>
      </c>
      <c r="DA24" s="621"/>
      <c r="DB24" s="621"/>
      <c r="DC24" s="622"/>
      <c r="DD24" s="619">
        <v>21432518</v>
      </c>
      <c r="DE24" s="583"/>
      <c r="DF24" s="583"/>
      <c r="DG24" s="583"/>
      <c r="DH24" s="583"/>
      <c r="DI24" s="583"/>
      <c r="DJ24" s="583"/>
      <c r="DK24" s="584"/>
      <c r="DL24" s="619">
        <v>20562982</v>
      </c>
      <c r="DM24" s="583"/>
      <c r="DN24" s="583"/>
      <c r="DO24" s="583"/>
      <c r="DP24" s="583"/>
      <c r="DQ24" s="583"/>
      <c r="DR24" s="583"/>
      <c r="DS24" s="583"/>
      <c r="DT24" s="583"/>
      <c r="DU24" s="583"/>
      <c r="DV24" s="584"/>
      <c r="DW24" s="587">
        <v>54</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11677371</v>
      </c>
      <c r="S25" s="594"/>
      <c r="T25" s="594"/>
      <c r="U25" s="594"/>
      <c r="V25" s="594"/>
      <c r="W25" s="594"/>
      <c r="X25" s="594"/>
      <c r="Y25" s="595"/>
      <c r="Z25" s="596">
        <v>16.2</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12297380</v>
      </c>
      <c r="CS25" s="625"/>
      <c r="CT25" s="625"/>
      <c r="CU25" s="625"/>
      <c r="CV25" s="625"/>
      <c r="CW25" s="625"/>
      <c r="CX25" s="625"/>
      <c r="CY25" s="626"/>
      <c r="CZ25" s="627">
        <v>18</v>
      </c>
      <c r="DA25" s="628"/>
      <c r="DB25" s="628"/>
      <c r="DC25" s="629"/>
      <c r="DD25" s="602">
        <v>10247996</v>
      </c>
      <c r="DE25" s="625"/>
      <c r="DF25" s="625"/>
      <c r="DG25" s="625"/>
      <c r="DH25" s="625"/>
      <c r="DI25" s="625"/>
      <c r="DJ25" s="625"/>
      <c r="DK25" s="626"/>
      <c r="DL25" s="602">
        <v>10171268</v>
      </c>
      <c r="DM25" s="625"/>
      <c r="DN25" s="625"/>
      <c r="DO25" s="625"/>
      <c r="DP25" s="625"/>
      <c r="DQ25" s="625"/>
      <c r="DR25" s="625"/>
      <c r="DS25" s="625"/>
      <c r="DT25" s="625"/>
      <c r="DU25" s="625"/>
      <c r="DV25" s="626"/>
      <c r="DW25" s="598">
        <v>26.7</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8882003</v>
      </c>
      <c r="CS26" s="594"/>
      <c r="CT26" s="594"/>
      <c r="CU26" s="594"/>
      <c r="CV26" s="594"/>
      <c r="CW26" s="594"/>
      <c r="CX26" s="594"/>
      <c r="CY26" s="595"/>
      <c r="CZ26" s="627">
        <v>13</v>
      </c>
      <c r="DA26" s="628"/>
      <c r="DB26" s="628"/>
      <c r="DC26" s="629"/>
      <c r="DD26" s="602">
        <v>7121922</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4069642</v>
      </c>
      <c r="S27" s="594"/>
      <c r="T27" s="594"/>
      <c r="U27" s="594"/>
      <c r="V27" s="594"/>
      <c r="W27" s="594"/>
      <c r="X27" s="594"/>
      <c r="Y27" s="595"/>
      <c r="Z27" s="596">
        <v>5.6</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32947512</v>
      </c>
      <c r="BH27" s="594"/>
      <c r="BI27" s="594"/>
      <c r="BJ27" s="594"/>
      <c r="BK27" s="594"/>
      <c r="BL27" s="594"/>
      <c r="BM27" s="594"/>
      <c r="BN27" s="595"/>
      <c r="BO27" s="596">
        <v>100</v>
      </c>
      <c r="BP27" s="596"/>
      <c r="BQ27" s="596"/>
      <c r="BR27" s="596"/>
      <c r="BS27" s="602">
        <v>165266</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16869043</v>
      </c>
      <c r="CS27" s="625"/>
      <c r="CT27" s="625"/>
      <c r="CU27" s="625"/>
      <c r="CV27" s="625"/>
      <c r="CW27" s="625"/>
      <c r="CX27" s="625"/>
      <c r="CY27" s="626"/>
      <c r="CZ27" s="627">
        <v>24.7</v>
      </c>
      <c r="DA27" s="628"/>
      <c r="DB27" s="628"/>
      <c r="DC27" s="629"/>
      <c r="DD27" s="602">
        <v>4977197</v>
      </c>
      <c r="DE27" s="625"/>
      <c r="DF27" s="625"/>
      <c r="DG27" s="625"/>
      <c r="DH27" s="625"/>
      <c r="DI27" s="625"/>
      <c r="DJ27" s="625"/>
      <c r="DK27" s="626"/>
      <c r="DL27" s="602">
        <v>4924308</v>
      </c>
      <c r="DM27" s="625"/>
      <c r="DN27" s="625"/>
      <c r="DO27" s="625"/>
      <c r="DP27" s="625"/>
      <c r="DQ27" s="625"/>
      <c r="DR27" s="625"/>
      <c r="DS27" s="625"/>
      <c r="DT27" s="625"/>
      <c r="DU27" s="625"/>
      <c r="DV27" s="626"/>
      <c r="DW27" s="598">
        <v>12.9</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399384</v>
      </c>
      <c r="S28" s="594"/>
      <c r="T28" s="594"/>
      <c r="U28" s="594"/>
      <c r="V28" s="594"/>
      <c r="W28" s="594"/>
      <c r="X28" s="594"/>
      <c r="Y28" s="595"/>
      <c r="Z28" s="596">
        <v>0.6</v>
      </c>
      <c r="AA28" s="596"/>
      <c r="AB28" s="596"/>
      <c r="AC28" s="596"/>
      <c r="AD28" s="597">
        <v>337515</v>
      </c>
      <c r="AE28" s="597"/>
      <c r="AF28" s="597"/>
      <c r="AG28" s="597"/>
      <c r="AH28" s="597"/>
      <c r="AI28" s="597"/>
      <c r="AJ28" s="597"/>
      <c r="AK28" s="597"/>
      <c r="AL28" s="598">
        <v>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6613662</v>
      </c>
      <c r="CS28" s="594"/>
      <c r="CT28" s="594"/>
      <c r="CU28" s="594"/>
      <c r="CV28" s="594"/>
      <c r="CW28" s="594"/>
      <c r="CX28" s="594"/>
      <c r="CY28" s="595"/>
      <c r="CZ28" s="627">
        <v>9.6999999999999993</v>
      </c>
      <c r="DA28" s="628"/>
      <c r="DB28" s="628"/>
      <c r="DC28" s="629"/>
      <c r="DD28" s="602">
        <v>6207325</v>
      </c>
      <c r="DE28" s="594"/>
      <c r="DF28" s="594"/>
      <c r="DG28" s="594"/>
      <c r="DH28" s="594"/>
      <c r="DI28" s="594"/>
      <c r="DJ28" s="594"/>
      <c r="DK28" s="595"/>
      <c r="DL28" s="602">
        <v>5467406</v>
      </c>
      <c r="DM28" s="594"/>
      <c r="DN28" s="594"/>
      <c r="DO28" s="594"/>
      <c r="DP28" s="594"/>
      <c r="DQ28" s="594"/>
      <c r="DR28" s="594"/>
      <c r="DS28" s="594"/>
      <c r="DT28" s="594"/>
      <c r="DU28" s="594"/>
      <c r="DV28" s="595"/>
      <c r="DW28" s="598">
        <v>14.4</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87814</v>
      </c>
      <c r="S29" s="594"/>
      <c r="T29" s="594"/>
      <c r="U29" s="594"/>
      <c r="V29" s="594"/>
      <c r="W29" s="594"/>
      <c r="X29" s="594"/>
      <c r="Y29" s="595"/>
      <c r="Z29" s="596">
        <v>0.1</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6613038</v>
      </c>
      <c r="CS29" s="625"/>
      <c r="CT29" s="625"/>
      <c r="CU29" s="625"/>
      <c r="CV29" s="625"/>
      <c r="CW29" s="625"/>
      <c r="CX29" s="625"/>
      <c r="CY29" s="626"/>
      <c r="CZ29" s="627">
        <v>9.6999999999999993</v>
      </c>
      <c r="DA29" s="628"/>
      <c r="DB29" s="628"/>
      <c r="DC29" s="629"/>
      <c r="DD29" s="602">
        <v>6206701</v>
      </c>
      <c r="DE29" s="625"/>
      <c r="DF29" s="625"/>
      <c r="DG29" s="625"/>
      <c r="DH29" s="625"/>
      <c r="DI29" s="625"/>
      <c r="DJ29" s="625"/>
      <c r="DK29" s="626"/>
      <c r="DL29" s="602">
        <v>5466782</v>
      </c>
      <c r="DM29" s="625"/>
      <c r="DN29" s="625"/>
      <c r="DO29" s="625"/>
      <c r="DP29" s="625"/>
      <c r="DQ29" s="625"/>
      <c r="DR29" s="625"/>
      <c r="DS29" s="625"/>
      <c r="DT29" s="625"/>
      <c r="DU29" s="625"/>
      <c r="DV29" s="626"/>
      <c r="DW29" s="598">
        <v>14.4</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221232</v>
      </c>
      <c r="S30" s="594"/>
      <c r="T30" s="594"/>
      <c r="U30" s="594"/>
      <c r="V30" s="594"/>
      <c r="W30" s="594"/>
      <c r="X30" s="594"/>
      <c r="Y30" s="595"/>
      <c r="Z30" s="596">
        <v>0.3</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98.7</v>
      </c>
      <c r="BH30" s="652"/>
      <c r="BI30" s="652"/>
      <c r="BJ30" s="652"/>
      <c r="BK30" s="652"/>
      <c r="BL30" s="652"/>
      <c r="BM30" s="588">
        <v>94.9</v>
      </c>
      <c r="BN30" s="652"/>
      <c r="BO30" s="652"/>
      <c r="BP30" s="652"/>
      <c r="BQ30" s="653"/>
      <c r="BR30" s="651">
        <v>98.5</v>
      </c>
      <c r="BS30" s="652"/>
      <c r="BT30" s="652"/>
      <c r="BU30" s="652"/>
      <c r="BV30" s="652"/>
      <c r="BW30" s="652"/>
      <c r="BX30" s="588">
        <v>93.9</v>
      </c>
      <c r="BY30" s="652"/>
      <c r="BZ30" s="652"/>
      <c r="CA30" s="652"/>
      <c r="CB30" s="653"/>
      <c r="CD30" s="656"/>
      <c r="CE30" s="657"/>
      <c r="CF30" s="607" t="s">
        <v>291</v>
      </c>
      <c r="CG30" s="608"/>
      <c r="CH30" s="608"/>
      <c r="CI30" s="608"/>
      <c r="CJ30" s="608"/>
      <c r="CK30" s="608"/>
      <c r="CL30" s="608"/>
      <c r="CM30" s="608"/>
      <c r="CN30" s="608"/>
      <c r="CO30" s="608"/>
      <c r="CP30" s="608"/>
      <c r="CQ30" s="609"/>
      <c r="CR30" s="593">
        <v>5996844</v>
      </c>
      <c r="CS30" s="594"/>
      <c r="CT30" s="594"/>
      <c r="CU30" s="594"/>
      <c r="CV30" s="594"/>
      <c r="CW30" s="594"/>
      <c r="CX30" s="594"/>
      <c r="CY30" s="595"/>
      <c r="CZ30" s="627">
        <v>8.8000000000000007</v>
      </c>
      <c r="DA30" s="628"/>
      <c r="DB30" s="628"/>
      <c r="DC30" s="629"/>
      <c r="DD30" s="602">
        <v>5602049</v>
      </c>
      <c r="DE30" s="594"/>
      <c r="DF30" s="594"/>
      <c r="DG30" s="594"/>
      <c r="DH30" s="594"/>
      <c r="DI30" s="594"/>
      <c r="DJ30" s="594"/>
      <c r="DK30" s="595"/>
      <c r="DL30" s="602">
        <v>4862130</v>
      </c>
      <c r="DM30" s="594"/>
      <c r="DN30" s="594"/>
      <c r="DO30" s="594"/>
      <c r="DP30" s="594"/>
      <c r="DQ30" s="594"/>
      <c r="DR30" s="594"/>
      <c r="DS30" s="594"/>
      <c r="DT30" s="594"/>
      <c r="DU30" s="594"/>
      <c r="DV30" s="595"/>
      <c r="DW30" s="598">
        <v>12.8</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3847509</v>
      </c>
      <c r="S31" s="594"/>
      <c r="T31" s="594"/>
      <c r="U31" s="594"/>
      <c r="V31" s="594"/>
      <c r="W31" s="594"/>
      <c r="X31" s="594"/>
      <c r="Y31" s="595"/>
      <c r="Z31" s="596">
        <v>5.3</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98.5</v>
      </c>
      <c r="BH31" s="625"/>
      <c r="BI31" s="625"/>
      <c r="BJ31" s="625"/>
      <c r="BK31" s="625"/>
      <c r="BL31" s="625"/>
      <c r="BM31" s="599">
        <v>93.5</v>
      </c>
      <c r="BN31" s="649"/>
      <c r="BO31" s="649"/>
      <c r="BP31" s="649"/>
      <c r="BQ31" s="650"/>
      <c r="BR31" s="648">
        <v>98</v>
      </c>
      <c r="BS31" s="625"/>
      <c r="BT31" s="625"/>
      <c r="BU31" s="625"/>
      <c r="BV31" s="625"/>
      <c r="BW31" s="625"/>
      <c r="BX31" s="599">
        <v>92.5</v>
      </c>
      <c r="BY31" s="649"/>
      <c r="BZ31" s="649"/>
      <c r="CA31" s="649"/>
      <c r="CB31" s="650"/>
      <c r="CD31" s="656"/>
      <c r="CE31" s="657"/>
      <c r="CF31" s="607" t="s">
        <v>295</v>
      </c>
      <c r="CG31" s="608"/>
      <c r="CH31" s="608"/>
      <c r="CI31" s="608"/>
      <c r="CJ31" s="608"/>
      <c r="CK31" s="608"/>
      <c r="CL31" s="608"/>
      <c r="CM31" s="608"/>
      <c r="CN31" s="608"/>
      <c r="CO31" s="608"/>
      <c r="CP31" s="608"/>
      <c r="CQ31" s="609"/>
      <c r="CR31" s="593">
        <v>616194</v>
      </c>
      <c r="CS31" s="625"/>
      <c r="CT31" s="625"/>
      <c r="CU31" s="625"/>
      <c r="CV31" s="625"/>
      <c r="CW31" s="625"/>
      <c r="CX31" s="625"/>
      <c r="CY31" s="626"/>
      <c r="CZ31" s="627">
        <v>0.9</v>
      </c>
      <c r="DA31" s="628"/>
      <c r="DB31" s="628"/>
      <c r="DC31" s="629"/>
      <c r="DD31" s="602">
        <v>604652</v>
      </c>
      <c r="DE31" s="625"/>
      <c r="DF31" s="625"/>
      <c r="DG31" s="625"/>
      <c r="DH31" s="625"/>
      <c r="DI31" s="625"/>
      <c r="DJ31" s="625"/>
      <c r="DK31" s="626"/>
      <c r="DL31" s="602">
        <v>604652</v>
      </c>
      <c r="DM31" s="625"/>
      <c r="DN31" s="625"/>
      <c r="DO31" s="625"/>
      <c r="DP31" s="625"/>
      <c r="DQ31" s="625"/>
      <c r="DR31" s="625"/>
      <c r="DS31" s="625"/>
      <c r="DT31" s="625"/>
      <c r="DU31" s="625"/>
      <c r="DV31" s="626"/>
      <c r="DW31" s="598">
        <v>1.6</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1776370</v>
      </c>
      <c r="S32" s="594"/>
      <c r="T32" s="594"/>
      <c r="U32" s="594"/>
      <c r="V32" s="594"/>
      <c r="W32" s="594"/>
      <c r="X32" s="594"/>
      <c r="Y32" s="595"/>
      <c r="Z32" s="596">
        <v>2.5</v>
      </c>
      <c r="AA32" s="596"/>
      <c r="AB32" s="596"/>
      <c r="AC32" s="596"/>
      <c r="AD32" s="597">
        <v>229</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98.8</v>
      </c>
      <c r="BH32" s="661"/>
      <c r="BI32" s="661"/>
      <c r="BJ32" s="661"/>
      <c r="BK32" s="661"/>
      <c r="BL32" s="661"/>
      <c r="BM32" s="662">
        <v>95.6</v>
      </c>
      <c r="BN32" s="661"/>
      <c r="BO32" s="661"/>
      <c r="BP32" s="661"/>
      <c r="BQ32" s="663"/>
      <c r="BR32" s="660">
        <v>98.7</v>
      </c>
      <c r="BS32" s="661"/>
      <c r="BT32" s="661"/>
      <c r="BU32" s="661"/>
      <c r="BV32" s="661"/>
      <c r="BW32" s="661"/>
      <c r="BX32" s="662">
        <v>94.6</v>
      </c>
      <c r="BY32" s="661"/>
      <c r="BZ32" s="661"/>
      <c r="CA32" s="661"/>
      <c r="CB32" s="663"/>
      <c r="CD32" s="658"/>
      <c r="CE32" s="659"/>
      <c r="CF32" s="607" t="s">
        <v>298</v>
      </c>
      <c r="CG32" s="608"/>
      <c r="CH32" s="608"/>
      <c r="CI32" s="608"/>
      <c r="CJ32" s="608"/>
      <c r="CK32" s="608"/>
      <c r="CL32" s="608"/>
      <c r="CM32" s="608"/>
      <c r="CN32" s="608"/>
      <c r="CO32" s="608"/>
      <c r="CP32" s="608"/>
      <c r="CQ32" s="609"/>
      <c r="CR32" s="593">
        <v>624</v>
      </c>
      <c r="CS32" s="594"/>
      <c r="CT32" s="594"/>
      <c r="CU32" s="594"/>
      <c r="CV32" s="594"/>
      <c r="CW32" s="594"/>
      <c r="CX32" s="594"/>
      <c r="CY32" s="595"/>
      <c r="CZ32" s="627">
        <v>0</v>
      </c>
      <c r="DA32" s="628"/>
      <c r="DB32" s="628"/>
      <c r="DC32" s="629"/>
      <c r="DD32" s="602">
        <v>624</v>
      </c>
      <c r="DE32" s="594"/>
      <c r="DF32" s="594"/>
      <c r="DG32" s="594"/>
      <c r="DH32" s="594"/>
      <c r="DI32" s="594"/>
      <c r="DJ32" s="594"/>
      <c r="DK32" s="595"/>
      <c r="DL32" s="602">
        <v>624</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8448589</v>
      </c>
      <c r="S33" s="594"/>
      <c r="T33" s="594"/>
      <c r="U33" s="594"/>
      <c r="V33" s="594"/>
      <c r="W33" s="594"/>
      <c r="X33" s="594"/>
      <c r="Y33" s="595"/>
      <c r="Z33" s="596">
        <v>11.7</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22993150</v>
      </c>
      <c r="CS33" s="625"/>
      <c r="CT33" s="625"/>
      <c r="CU33" s="625"/>
      <c r="CV33" s="625"/>
      <c r="CW33" s="625"/>
      <c r="CX33" s="625"/>
      <c r="CY33" s="626"/>
      <c r="CZ33" s="627">
        <v>33.700000000000003</v>
      </c>
      <c r="DA33" s="628"/>
      <c r="DB33" s="628"/>
      <c r="DC33" s="629"/>
      <c r="DD33" s="602">
        <v>18838652</v>
      </c>
      <c r="DE33" s="625"/>
      <c r="DF33" s="625"/>
      <c r="DG33" s="625"/>
      <c r="DH33" s="625"/>
      <c r="DI33" s="625"/>
      <c r="DJ33" s="625"/>
      <c r="DK33" s="626"/>
      <c r="DL33" s="602">
        <v>13976308</v>
      </c>
      <c r="DM33" s="625"/>
      <c r="DN33" s="625"/>
      <c r="DO33" s="625"/>
      <c r="DP33" s="625"/>
      <c r="DQ33" s="625"/>
      <c r="DR33" s="625"/>
      <c r="DS33" s="625"/>
      <c r="DT33" s="625"/>
      <c r="DU33" s="625"/>
      <c r="DV33" s="626"/>
      <c r="DW33" s="598">
        <v>36.700000000000003</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9423858</v>
      </c>
      <c r="CS34" s="594"/>
      <c r="CT34" s="594"/>
      <c r="CU34" s="594"/>
      <c r="CV34" s="594"/>
      <c r="CW34" s="594"/>
      <c r="CX34" s="594"/>
      <c r="CY34" s="595"/>
      <c r="CZ34" s="627">
        <v>13.8</v>
      </c>
      <c r="DA34" s="628"/>
      <c r="DB34" s="628"/>
      <c r="DC34" s="629"/>
      <c r="DD34" s="602">
        <v>7420892</v>
      </c>
      <c r="DE34" s="594"/>
      <c r="DF34" s="594"/>
      <c r="DG34" s="594"/>
      <c r="DH34" s="594"/>
      <c r="DI34" s="594"/>
      <c r="DJ34" s="594"/>
      <c r="DK34" s="595"/>
      <c r="DL34" s="602">
        <v>5724804</v>
      </c>
      <c r="DM34" s="594"/>
      <c r="DN34" s="594"/>
      <c r="DO34" s="594"/>
      <c r="DP34" s="594"/>
      <c r="DQ34" s="594"/>
      <c r="DR34" s="594"/>
      <c r="DS34" s="594"/>
      <c r="DT34" s="594"/>
      <c r="DU34" s="594"/>
      <c r="DV34" s="595"/>
      <c r="DW34" s="598">
        <v>15</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2187889</v>
      </c>
      <c r="S35" s="594"/>
      <c r="T35" s="594"/>
      <c r="U35" s="594"/>
      <c r="V35" s="594"/>
      <c r="W35" s="594"/>
      <c r="X35" s="594"/>
      <c r="Y35" s="595"/>
      <c r="Z35" s="596">
        <v>3</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9238206</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386804</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252323</v>
      </c>
      <c r="CS35" s="625"/>
      <c r="CT35" s="625"/>
      <c r="CU35" s="625"/>
      <c r="CV35" s="625"/>
      <c r="CW35" s="625"/>
      <c r="CX35" s="625"/>
      <c r="CY35" s="626"/>
      <c r="CZ35" s="627">
        <v>0.4</v>
      </c>
      <c r="DA35" s="628"/>
      <c r="DB35" s="628"/>
      <c r="DC35" s="629"/>
      <c r="DD35" s="602">
        <v>184334</v>
      </c>
      <c r="DE35" s="625"/>
      <c r="DF35" s="625"/>
      <c r="DG35" s="625"/>
      <c r="DH35" s="625"/>
      <c r="DI35" s="625"/>
      <c r="DJ35" s="625"/>
      <c r="DK35" s="626"/>
      <c r="DL35" s="602">
        <v>184334</v>
      </c>
      <c r="DM35" s="625"/>
      <c r="DN35" s="625"/>
      <c r="DO35" s="625"/>
      <c r="DP35" s="625"/>
      <c r="DQ35" s="625"/>
      <c r="DR35" s="625"/>
      <c r="DS35" s="625"/>
      <c r="DT35" s="625"/>
      <c r="DU35" s="625"/>
      <c r="DV35" s="626"/>
      <c r="DW35" s="598">
        <v>0.5</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72265172</v>
      </c>
      <c r="S36" s="666"/>
      <c r="T36" s="666"/>
      <c r="U36" s="666"/>
      <c r="V36" s="666"/>
      <c r="W36" s="666"/>
      <c r="X36" s="666"/>
      <c r="Y36" s="667"/>
      <c r="Z36" s="668">
        <v>100</v>
      </c>
      <c r="AA36" s="668"/>
      <c r="AB36" s="668"/>
      <c r="AC36" s="668"/>
      <c r="AD36" s="669">
        <v>35863330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2000000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-666219</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3734896</v>
      </c>
      <c r="CS36" s="594"/>
      <c r="CT36" s="594"/>
      <c r="CU36" s="594"/>
      <c r="CV36" s="594"/>
      <c r="CW36" s="594"/>
      <c r="CX36" s="594"/>
      <c r="CY36" s="595"/>
      <c r="CZ36" s="627">
        <v>5.5</v>
      </c>
      <c r="DA36" s="628"/>
      <c r="DB36" s="628"/>
      <c r="DC36" s="629"/>
      <c r="DD36" s="602">
        <v>3189006</v>
      </c>
      <c r="DE36" s="594"/>
      <c r="DF36" s="594"/>
      <c r="DG36" s="594"/>
      <c r="DH36" s="594"/>
      <c r="DI36" s="594"/>
      <c r="DJ36" s="594"/>
      <c r="DK36" s="595"/>
      <c r="DL36" s="602">
        <v>2041518</v>
      </c>
      <c r="DM36" s="594"/>
      <c r="DN36" s="594"/>
      <c r="DO36" s="594"/>
      <c r="DP36" s="594"/>
      <c r="DQ36" s="594"/>
      <c r="DR36" s="594"/>
      <c r="DS36" s="594"/>
      <c r="DT36" s="594"/>
      <c r="DU36" s="594"/>
      <c r="DV36" s="595"/>
      <c r="DW36" s="598">
        <v>5.4</v>
      </c>
      <c r="DX36" s="623"/>
      <c r="DY36" s="623"/>
      <c r="DZ36" s="623"/>
      <c r="EA36" s="623"/>
      <c r="EB36" s="623"/>
      <c r="EC36" s="624"/>
    </row>
    <row r="37" spans="2:133" ht="11.25" customHeight="1">
      <c r="AQ37" s="672" t="s">
        <v>313</v>
      </c>
      <c r="AR37" s="673"/>
      <c r="AS37" s="673"/>
      <c r="AT37" s="673"/>
      <c r="AU37" s="673"/>
      <c r="AV37" s="673"/>
      <c r="AW37" s="673"/>
      <c r="AX37" s="673"/>
      <c r="AY37" s="674"/>
      <c r="AZ37" s="593">
        <v>1270000</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31637</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5995</v>
      </c>
      <c r="CS37" s="625"/>
      <c r="CT37" s="625"/>
      <c r="CU37" s="625"/>
      <c r="CV37" s="625"/>
      <c r="CW37" s="625"/>
      <c r="CX37" s="625"/>
      <c r="CY37" s="626"/>
      <c r="CZ37" s="627">
        <v>0</v>
      </c>
      <c r="DA37" s="628"/>
      <c r="DB37" s="628"/>
      <c r="DC37" s="629"/>
      <c r="DD37" s="602">
        <v>5995</v>
      </c>
      <c r="DE37" s="625"/>
      <c r="DF37" s="625"/>
      <c r="DG37" s="625"/>
      <c r="DH37" s="625"/>
      <c r="DI37" s="625"/>
      <c r="DJ37" s="625"/>
      <c r="DK37" s="626"/>
      <c r="DL37" s="602">
        <v>5995</v>
      </c>
      <c r="DM37" s="625"/>
      <c r="DN37" s="625"/>
      <c r="DO37" s="625"/>
      <c r="DP37" s="625"/>
      <c r="DQ37" s="625"/>
      <c r="DR37" s="625"/>
      <c r="DS37" s="625"/>
      <c r="DT37" s="625"/>
      <c r="DU37" s="625"/>
      <c r="DV37" s="626"/>
      <c r="DW37" s="598">
        <v>0</v>
      </c>
      <c r="DX37" s="623"/>
      <c r="DY37" s="623"/>
      <c r="DZ37" s="623"/>
      <c r="EA37" s="623"/>
      <c r="EB37" s="623"/>
      <c r="EC37" s="624"/>
    </row>
    <row r="38" spans="2:133" ht="11.25" customHeight="1">
      <c r="AQ38" s="672" t="s">
        <v>316</v>
      </c>
      <c r="AR38" s="673"/>
      <c r="AS38" s="673"/>
      <c r="AT38" s="673"/>
      <c r="AU38" s="673"/>
      <c r="AV38" s="673"/>
      <c r="AW38" s="673"/>
      <c r="AX38" s="673"/>
      <c r="AY38" s="674"/>
      <c r="AZ38" s="593">
        <v>60627</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53016</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7907579</v>
      </c>
      <c r="CS38" s="594"/>
      <c r="CT38" s="594"/>
      <c r="CU38" s="594"/>
      <c r="CV38" s="594"/>
      <c r="CW38" s="594"/>
      <c r="CX38" s="594"/>
      <c r="CY38" s="595"/>
      <c r="CZ38" s="627">
        <v>11.6</v>
      </c>
      <c r="DA38" s="628"/>
      <c r="DB38" s="628"/>
      <c r="DC38" s="629"/>
      <c r="DD38" s="602">
        <v>7143224</v>
      </c>
      <c r="DE38" s="594"/>
      <c r="DF38" s="594"/>
      <c r="DG38" s="594"/>
      <c r="DH38" s="594"/>
      <c r="DI38" s="594"/>
      <c r="DJ38" s="594"/>
      <c r="DK38" s="595"/>
      <c r="DL38" s="602">
        <v>6025652</v>
      </c>
      <c r="DM38" s="594"/>
      <c r="DN38" s="594"/>
      <c r="DO38" s="594"/>
      <c r="DP38" s="594"/>
      <c r="DQ38" s="594"/>
      <c r="DR38" s="594"/>
      <c r="DS38" s="594"/>
      <c r="DT38" s="594"/>
      <c r="DU38" s="594"/>
      <c r="DV38" s="595"/>
      <c r="DW38" s="598">
        <v>15.8</v>
      </c>
      <c r="DX38" s="623"/>
      <c r="DY38" s="623"/>
      <c r="DZ38" s="623"/>
      <c r="EA38" s="623"/>
      <c r="EB38" s="623"/>
      <c r="EC38" s="624"/>
    </row>
    <row r="39" spans="2:133" ht="11.25" customHeight="1">
      <c r="AQ39" s="672" t="s">
        <v>319</v>
      </c>
      <c r="AR39" s="673"/>
      <c r="AS39" s="673"/>
      <c r="AT39" s="673"/>
      <c r="AU39" s="673"/>
      <c r="AV39" s="673"/>
      <c r="AW39" s="673"/>
      <c r="AX39" s="673"/>
      <c r="AY39" s="674"/>
      <c r="AZ39" s="593">
        <v>35000</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99</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937494</v>
      </c>
      <c r="CS39" s="625"/>
      <c r="CT39" s="625"/>
      <c r="CU39" s="625"/>
      <c r="CV39" s="625"/>
      <c r="CW39" s="625"/>
      <c r="CX39" s="625"/>
      <c r="CY39" s="626"/>
      <c r="CZ39" s="627">
        <v>1.4</v>
      </c>
      <c r="DA39" s="628"/>
      <c r="DB39" s="628"/>
      <c r="DC39" s="629"/>
      <c r="DD39" s="602">
        <v>901196</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2000000</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87</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737000</v>
      </c>
      <c r="CS40" s="594"/>
      <c r="CT40" s="594"/>
      <c r="CU40" s="594"/>
      <c r="CV40" s="594"/>
      <c r="CW40" s="594"/>
      <c r="CX40" s="594"/>
      <c r="CY40" s="595"/>
      <c r="CZ40" s="627">
        <v>1.1000000000000001</v>
      </c>
      <c r="DA40" s="628"/>
      <c r="DB40" s="628"/>
      <c r="DC40" s="629"/>
      <c r="DD40" s="602" t="s">
        <v>323</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3872579</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290</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9519862</v>
      </c>
      <c r="CS42" s="594"/>
      <c r="CT42" s="594"/>
      <c r="CU42" s="594"/>
      <c r="CV42" s="594"/>
      <c r="CW42" s="594"/>
      <c r="CX42" s="594"/>
      <c r="CY42" s="595"/>
      <c r="CZ42" s="627">
        <v>13.9</v>
      </c>
      <c r="DA42" s="676"/>
      <c r="DB42" s="676"/>
      <c r="DC42" s="677"/>
      <c r="DD42" s="602">
        <v>1624654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382973</v>
      </c>
      <c r="CS43" s="625"/>
      <c r="CT43" s="625"/>
      <c r="CU43" s="625"/>
      <c r="CV43" s="625"/>
      <c r="CW43" s="625"/>
      <c r="CX43" s="625"/>
      <c r="CY43" s="626"/>
      <c r="CZ43" s="627">
        <v>0.6</v>
      </c>
      <c r="DA43" s="628"/>
      <c r="DB43" s="628"/>
      <c r="DC43" s="629"/>
      <c r="DD43" s="602">
        <v>382973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9519862</v>
      </c>
      <c r="CS44" s="594"/>
      <c r="CT44" s="594"/>
      <c r="CU44" s="594"/>
      <c r="CV44" s="594"/>
      <c r="CW44" s="594"/>
      <c r="CX44" s="594"/>
      <c r="CY44" s="595"/>
      <c r="CZ44" s="627">
        <v>13.9</v>
      </c>
      <c r="DA44" s="676"/>
      <c r="DB44" s="676"/>
      <c r="DC44" s="677"/>
      <c r="DD44" s="602">
        <v>1624654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4126540</v>
      </c>
      <c r="CS45" s="625"/>
      <c r="CT45" s="625"/>
      <c r="CU45" s="625"/>
      <c r="CV45" s="625"/>
      <c r="CW45" s="625"/>
      <c r="CX45" s="625"/>
      <c r="CY45" s="626"/>
      <c r="CZ45" s="627">
        <v>6</v>
      </c>
      <c r="DA45" s="628"/>
      <c r="DB45" s="628"/>
      <c r="DC45" s="629"/>
      <c r="DD45" s="602">
        <v>231343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5269738</v>
      </c>
      <c r="CS46" s="594"/>
      <c r="CT46" s="594"/>
      <c r="CU46" s="594"/>
      <c r="CV46" s="594"/>
      <c r="CW46" s="594"/>
      <c r="CX46" s="594"/>
      <c r="CY46" s="595"/>
      <c r="CZ46" s="627">
        <v>7.7</v>
      </c>
      <c r="DA46" s="676"/>
      <c r="DB46" s="676"/>
      <c r="DC46" s="677"/>
      <c r="DD46" s="602">
        <v>1375546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323</v>
      </c>
      <c r="CS47" s="625"/>
      <c r="CT47" s="625"/>
      <c r="CU47" s="625"/>
      <c r="CV47" s="625"/>
      <c r="CW47" s="625"/>
      <c r="CX47" s="625"/>
      <c r="CY47" s="626"/>
      <c r="CZ47" s="627" t="s">
        <v>323</v>
      </c>
      <c r="DA47" s="628"/>
      <c r="DB47" s="628"/>
      <c r="DC47" s="629"/>
      <c r="DD47" s="602" t="s">
        <v>323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68293097</v>
      </c>
      <c r="CS49" s="661"/>
      <c r="CT49" s="661"/>
      <c r="CU49" s="661"/>
      <c r="CV49" s="661"/>
      <c r="CW49" s="661"/>
      <c r="CX49" s="661"/>
      <c r="CY49" s="688"/>
      <c r="CZ49" s="689">
        <v>100</v>
      </c>
      <c r="DA49" s="690"/>
      <c r="DB49" s="690"/>
      <c r="DC49" s="691"/>
      <c r="DD49" s="692">
        <v>41895824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69440</v>
      </c>
      <c r="R7" s="723"/>
      <c r="S7" s="723"/>
      <c r="T7" s="723"/>
      <c r="U7" s="723"/>
      <c r="V7" s="723">
        <v>65570</v>
      </c>
      <c r="W7" s="723"/>
      <c r="X7" s="723"/>
      <c r="Y7" s="723"/>
      <c r="Z7" s="723"/>
      <c r="AA7" s="723">
        <v>3870</v>
      </c>
      <c r="AB7" s="723"/>
      <c r="AC7" s="723"/>
      <c r="AD7" s="723"/>
      <c r="AE7" s="724"/>
      <c r="AF7" s="725">
        <v>3520</v>
      </c>
      <c r="AG7" s="726"/>
      <c r="AH7" s="726"/>
      <c r="AI7" s="726"/>
      <c r="AJ7" s="727"/>
      <c r="AK7" s="765">
        <v>210</v>
      </c>
      <c r="AL7" s="766"/>
      <c r="AM7" s="766"/>
      <c r="AN7" s="766"/>
      <c r="AO7" s="766"/>
      <c r="AP7" s="766">
        <v>46114</v>
      </c>
      <c r="AQ7" s="766"/>
      <c r="AR7" s="766"/>
      <c r="AS7" s="766"/>
      <c r="AT7" s="766"/>
      <c r="AU7" s="767"/>
      <c r="AV7" s="767"/>
      <c r="AW7" s="767"/>
      <c r="AX7" s="767"/>
      <c r="AY7" s="768"/>
      <c r="AZ7" s="203"/>
      <c r="BA7" s="203"/>
      <c r="BB7" s="203"/>
      <c r="BC7" s="203"/>
      <c r="BD7" s="203"/>
      <c r="BE7" s="204"/>
      <c r="BF7" s="204"/>
      <c r="BG7" s="204"/>
      <c r="BH7" s="204"/>
      <c r="BI7" s="204"/>
      <c r="BJ7" s="204"/>
      <c r="BK7" s="204"/>
      <c r="BL7" s="204"/>
      <c r="BM7" s="204"/>
      <c r="BN7" s="204"/>
      <c r="BO7" s="204"/>
      <c r="BP7" s="204"/>
      <c r="BQ7" s="210">
        <v>1</v>
      </c>
      <c r="BR7" s="211" t="s">
        <v>555</v>
      </c>
      <c r="BS7" s="769" t="s">
        <v>549</v>
      </c>
      <c r="BT7" s="770"/>
      <c r="BU7" s="770"/>
      <c r="BV7" s="770"/>
      <c r="BW7" s="770"/>
      <c r="BX7" s="770"/>
      <c r="BY7" s="770"/>
      <c r="BZ7" s="770"/>
      <c r="CA7" s="770"/>
      <c r="CB7" s="770"/>
      <c r="CC7" s="770"/>
      <c r="CD7" s="770"/>
      <c r="CE7" s="770"/>
      <c r="CF7" s="770"/>
      <c r="CG7" s="771"/>
      <c r="CH7" s="759">
        <v>8</v>
      </c>
      <c r="CI7" s="760"/>
      <c r="CJ7" s="760"/>
      <c r="CK7" s="760"/>
      <c r="CL7" s="761"/>
      <c r="CM7" s="759">
        <v>1626</v>
      </c>
      <c r="CN7" s="760"/>
      <c r="CO7" s="760"/>
      <c r="CP7" s="760"/>
      <c r="CQ7" s="761"/>
      <c r="CR7" s="759">
        <v>5</v>
      </c>
      <c r="CS7" s="760"/>
      <c r="CT7" s="760"/>
      <c r="CU7" s="760"/>
      <c r="CV7" s="761"/>
      <c r="CW7" s="759">
        <v>13</v>
      </c>
      <c r="CX7" s="760"/>
      <c r="CY7" s="760"/>
      <c r="CZ7" s="760"/>
      <c r="DA7" s="761"/>
      <c r="DB7" s="759" t="s">
        <v>556</v>
      </c>
      <c r="DC7" s="760"/>
      <c r="DD7" s="760"/>
      <c r="DE7" s="760"/>
      <c r="DF7" s="761"/>
      <c r="DG7" s="759">
        <v>5283</v>
      </c>
      <c r="DH7" s="760"/>
      <c r="DI7" s="760"/>
      <c r="DJ7" s="760"/>
      <c r="DK7" s="761"/>
      <c r="DL7" s="762" t="s">
        <v>556</v>
      </c>
      <c r="DM7" s="763"/>
      <c r="DN7" s="763"/>
      <c r="DO7" s="763"/>
      <c r="DP7" s="764"/>
      <c r="DQ7" s="762" t="s">
        <v>540</v>
      </c>
      <c r="DR7" s="763"/>
      <c r="DS7" s="763"/>
      <c r="DT7" s="763"/>
      <c r="DU7" s="764"/>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320</v>
      </c>
      <c r="R8" s="747"/>
      <c r="S8" s="747"/>
      <c r="T8" s="747"/>
      <c r="U8" s="747"/>
      <c r="V8" s="747">
        <v>224</v>
      </c>
      <c r="W8" s="747"/>
      <c r="X8" s="747"/>
      <c r="Y8" s="747"/>
      <c r="Z8" s="747"/>
      <c r="AA8" s="747">
        <v>96</v>
      </c>
      <c r="AB8" s="747"/>
      <c r="AC8" s="747"/>
      <c r="AD8" s="747"/>
      <c r="AE8" s="748"/>
      <c r="AF8" s="749">
        <v>96</v>
      </c>
      <c r="AG8" s="750"/>
      <c r="AH8" s="750"/>
      <c r="AI8" s="750"/>
      <c r="AJ8" s="751"/>
      <c r="AK8" s="752">
        <v>-210</v>
      </c>
      <c r="AL8" s="753"/>
      <c r="AM8" s="753"/>
      <c r="AN8" s="753"/>
      <c r="AO8" s="753"/>
      <c r="AP8" s="753" t="s">
        <v>541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555</v>
      </c>
      <c r="BS8" s="756" t="s">
        <v>550</v>
      </c>
      <c r="BT8" s="757"/>
      <c r="BU8" s="757"/>
      <c r="BV8" s="757"/>
      <c r="BW8" s="757"/>
      <c r="BX8" s="757"/>
      <c r="BY8" s="757"/>
      <c r="BZ8" s="757"/>
      <c r="CA8" s="757"/>
      <c r="CB8" s="757"/>
      <c r="CC8" s="757"/>
      <c r="CD8" s="757"/>
      <c r="CE8" s="757"/>
      <c r="CF8" s="757"/>
      <c r="CG8" s="758"/>
      <c r="CH8" s="762" t="s">
        <v>556</v>
      </c>
      <c r="CI8" s="763"/>
      <c r="CJ8" s="763"/>
      <c r="CK8" s="763"/>
      <c r="CL8" s="764"/>
      <c r="CM8" s="762" t="s">
        <v>556</v>
      </c>
      <c r="CN8" s="763"/>
      <c r="CO8" s="763"/>
      <c r="CP8" s="763"/>
      <c r="CQ8" s="764"/>
      <c r="CR8" s="762">
        <v>5</v>
      </c>
      <c r="CS8" s="763"/>
      <c r="CT8" s="763"/>
      <c r="CU8" s="763"/>
      <c r="CV8" s="764"/>
      <c r="CW8" s="762" t="s">
        <v>556</v>
      </c>
      <c r="CX8" s="763"/>
      <c r="CY8" s="763"/>
      <c r="CZ8" s="763"/>
      <c r="DA8" s="764"/>
      <c r="DB8" s="762" t="s">
        <v>556</v>
      </c>
      <c r="DC8" s="763"/>
      <c r="DD8" s="763"/>
      <c r="DE8" s="763"/>
      <c r="DF8" s="764"/>
      <c r="DG8" s="762" t="s">
        <v>556</v>
      </c>
      <c r="DH8" s="763"/>
      <c r="DI8" s="763"/>
      <c r="DJ8" s="763"/>
      <c r="DK8" s="764"/>
      <c r="DL8" s="762" t="s">
        <v>556</v>
      </c>
      <c r="DM8" s="763"/>
      <c r="DN8" s="763"/>
      <c r="DO8" s="763"/>
      <c r="DP8" s="764"/>
      <c r="DQ8" s="762" t="s">
        <v>540</v>
      </c>
      <c r="DR8" s="763"/>
      <c r="DS8" s="763"/>
      <c r="DT8" s="763"/>
      <c r="DU8" s="764"/>
      <c r="DV8" s="772"/>
      <c r="DW8" s="773"/>
      <c r="DX8" s="773"/>
      <c r="DY8" s="773"/>
      <c r="DZ8" s="774"/>
      <c r="EA8" s="205"/>
    </row>
    <row r="9" spans="1:131" s="206" customFormat="1" ht="26.25" customHeight="1">
      <c r="A9" s="212">
        <v>3</v>
      </c>
      <c r="B9" s="743" t="s">
        <v>366</v>
      </c>
      <c r="C9" s="744"/>
      <c r="D9" s="744"/>
      <c r="E9" s="744"/>
      <c r="F9" s="744"/>
      <c r="G9" s="744"/>
      <c r="H9" s="744"/>
      <c r="I9" s="744"/>
      <c r="J9" s="744"/>
      <c r="K9" s="744"/>
      <c r="L9" s="744"/>
      <c r="M9" s="744"/>
      <c r="N9" s="744"/>
      <c r="O9" s="744"/>
      <c r="P9" s="745"/>
      <c r="Q9" s="746">
        <v>933</v>
      </c>
      <c r="R9" s="747"/>
      <c r="S9" s="747"/>
      <c r="T9" s="747"/>
      <c r="U9" s="747"/>
      <c r="V9" s="747">
        <v>933</v>
      </c>
      <c r="W9" s="747"/>
      <c r="X9" s="747"/>
      <c r="Y9" s="747"/>
      <c r="Z9" s="747"/>
      <c r="AA9" s="747" t="s">
        <v>540</v>
      </c>
      <c r="AB9" s="747"/>
      <c r="AC9" s="747"/>
      <c r="AD9" s="747"/>
      <c r="AE9" s="748"/>
      <c r="AF9" s="749" t="s">
        <v>111</v>
      </c>
      <c r="AG9" s="750"/>
      <c r="AH9" s="750"/>
      <c r="AI9" s="750"/>
      <c r="AJ9" s="751"/>
      <c r="AK9" s="752">
        <v>33</v>
      </c>
      <c r="AL9" s="753"/>
      <c r="AM9" s="753"/>
      <c r="AN9" s="753"/>
      <c r="AO9" s="753"/>
      <c r="AP9" s="753">
        <v>407</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551</v>
      </c>
      <c r="BT9" s="757"/>
      <c r="BU9" s="757"/>
      <c r="BV9" s="757"/>
      <c r="BW9" s="757"/>
      <c r="BX9" s="757"/>
      <c r="BY9" s="757"/>
      <c r="BZ9" s="757"/>
      <c r="CA9" s="757"/>
      <c r="CB9" s="757"/>
      <c r="CC9" s="757"/>
      <c r="CD9" s="757"/>
      <c r="CE9" s="757"/>
      <c r="CF9" s="757"/>
      <c r="CG9" s="758"/>
      <c r="CH9" s="762">
        <v>-2</v>
      </c>
      <c r="CI9" s="763"/>
      <c r="CJ9" s="763"/>
      <c r="CK9" s="763"/>
      <c r="CL9" s="764"/>
      <c r="CM9" s="762">
        <v>112</v>
      </c>
      <c r="CN9" s="763"/>
      <c r="CO9" s="763"/>
      <c r="CP9" s="763"/>
      <c r="CQ9" s="764"/>
      <c r="CR9" s="762">
        <v>100</v>
      </c>
      <c r="CS9" s="763"/>
      <c r="CT9" s="763"/>
      <c r="CU9" s="763"/>
      <c r="CV9" s="764"/>
      <c r="CW9" s="762">
        <v>54</v>
      </c>
      <c r="CX9" s="763"/>
      <c r="CY9" s="763"/>
      <c r="CZ9" s="763"/>
      <c r="DA9" s="764"/>
      <c r="DB9" s="762" t="s">
        <v>556</v>
      </c>
      <c r="DC9" s="763"/>
      <c r="DD9" s="763"/>
      <c r="DE9" s="763"/>
      <c r="DF9" s="764"/>
      <c r="DG9" s="762" t="s">
        <v>556</v>
      </c>
      <c r="DH9" s="763"/>
      <c r="DI9" s="763"/>
      <c r="DJ9" s="763"/>
      <c r="DK9" s="764"/>
      <c r="DL9" s="762" t="s">
        <v>556</v>
      </c>
      <c r="DM9" s="763"/>
      <c r="DN9" s="763"/>
      <c r="DO9" s="763"/>
      <c r="DP9" s="764"/>
      <c r="DQ9" s="762" t="s">
        <v>556</v>
      </c>
      <c r="DR9" s="763"/>
      <c r="DS9" s="763"/>
      <c r="DT9" s="763"/>
      <c r="DU9" s="764"/>
      <c r="DV9" s="772"/>
      <c r="DW9" s="773"/>
      <c r="DX9" s="773"/>
      <c r="DY9" s="773"/>
      <c r="DZ9" s="774"/>
      <c r="EA9" s="205"/>
    </row>
    <row r="10" spans="1:131" s="206" customFormat="1" ht="26.25" customHeight="1">
      <c r="A10" s="212">
        <v>4</v>
      </c>
      <c r="B10" s="743" t="s">
        <v>367</v>
      </c>
      <c r="C10" s="744"/>
      <c r="D10" s="744"/>
      <c r="E10" s="744"/>
      <c r="F10" s="744"/>
      <c r="G10" s="744"/>
      <c r="H10" s="744"/>
      <c r="I10" s="744"/>
      <c r="J10" s="744"/>
      <c r="K10" s="744"/>
      <c r="L10" s="744"/>
      <c r="M10" s="744"/>
      <c r="N10" s="744"/>
      <c r="O10" s="744"/>
      <c r="P10" s="745"/>
      <c r="Q10" s="746">
        <v>4676</v>
      </c>
      <c r="R10" s="747"/>
      <c r="S10" s="747"/>
      <c r="T10" s="747"/>
      <c r="U10" s="747"/>
      <c r="V10" s="747">
        <v>4676</v>
      </c>
      <c r="W10" s="747"/>
      <c r="X10" s="747"/>
      <c r="Y10" s="747"/>
      <c r="Z10" s="747"/>
      <c r="AA10" s="747" t="s">
        <v>541</v>
      </c>
      <c r="AB10" s="747"/>
      <c r="AC10" s="747"/>
      <c r="AD10" s="747"/>
      <c r="AE10" s="748"/>
      <c r="AF10" s="749" t="s">
        <v>111</v>
      </c>
      <c r="AG10" s="750"/>
      <c r="AH10" s="750"/>
      <c r="AI10" s="750"/>
      <c r="AJ10" s="751"/>
      <c r="AK10" s="752">
        <v>2136</v>
      </c>
      <c r="AL10" s="753"/>
      <c r="AM10" s="753"/>
      <c r="AN10" s="753"/>
      <c r="AO10" s="753"/>
      <c r="AP10" s="753">
        <v>2180</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552</v>
      </c>
      <c r="BT10" s="757"/>
      <c r="BU10" s="757"/>
      <c r="BV10" s="757"/>
      <c r="BW10" s="757"/>
      <c r="BX10" s="757"/>
      <c r="BY10" s="757"/>
      <c r="BZ10" s="757"/>
      <c r="CA10" s="757"/>
      <c r="CB10" s="757"/>
      <c r="CC10" s="757"/>
      <c r="CD10" s="757"/>
      <c r="CE10" s="757"/>
      <c r="CF10" s="757"/>
      <c r="CG10" s="758"/>
      <c r="CH10" s="762">
        <v>302</v>
      </c>
      <c r="CI10" s="763"/>
      <c r="CJ10" s="763"/>
      <c r="CK10" s="763"/>
      <c r="CL10" s="764"/>
      <c r="CM10" s="762">
        <v>1277</v>
      </c>
      <c r="CN10" s="763"/>
      <c r="CO10" s="763"/>
      <c r="CP10" s="763"/>
      <c r="CQ10" s="764"/>
      <c r="CR10" s="762">
        <v>5</v>
      </c>
      <c r="CS10" s="763"/>
      <c r="CT10" s="763"/>
      <c r="CU10" s="763"/>
      <c r="CV10" s="764"/>
      <c r="CW10" s="762">
        <v>412</v>
      </c>
      <c r="CX10" s="763"/>
      <c r="CY10" s="763"/>
      <c r="CZ10" s="763"/>
      <c r="DA10" s="764"/>
      <c r="DB10" s="762" t="s">
        <v>556</v>
      </c>
      <c r="DC10" s="763"/>
      <c r="DD10" s="763"/>
      <c r="DE10" s="763"/>
      <c r="DF10" s="764"/>
      <c r="DG10" s="762" t="s">
        <v>556</v>
      </c>
      <c r="DH10" s="763"/>
      <c r="DI10" s="763"/>
      <c r="DJ10" s="763"/>
      <c r="DK10" s="764"/>
      <c r="DL10" s="762" t="s">
        <v>556</v>
      </c>
      <c r="DM10" s="763"/>
      <c r="DN10" s="763"/>
      <c r="DO10" s="763"/>
      <c r="DP10" s="764"/>
      <c r="DQ10" s="762" t="s">
        <v>556</v>
      </c>
      <c r="DR10" s="763"/>
      <c r="DS10" s="763"/>
      <c r="DT10" s="763"/>
      <c r="DU10" s="764"/>
      <c r="DV10" s="772"/>
      <c r="DW10" s="773"/>
      <c r="DX10" s="773"/>
      <c r="DY10" s="773"/>
      <c r="DZ10" s="774"/>
      <c r="EA10" s="205"/>
    </row>
    <row r="11" spans="1:131" s="206" customFormat="1" ht="26.25" customHeight="1">
      <c r="A11" s="212">
        <v>5</v>
      </c>
      <c r="B11" s="743" t="s">
        <v>368</v>
      </c>
      <c r="C11" s="744"/>
      <c r="D11" s="744"/>
      <c r="E11" s="744"/>
      <c r="F11" s="744"/>
      <c r="G11" s="744"/>
      <c r="H11" s="744"/>
      <c r="I11" s="744"/>
      <c r="J11" s="744"/>
      <c r="K11" s="744"/>
      <c r="L11" s="744"/>
      <c r="M11" s="744"/>
      <c r="N11" s="744"/>
      <c r="O11" s="744"/>
      <c r="P11" s="745"/>
      <c r="Q11" s="746">
        <v>123</v>
      </c>
      <c r="R11" s="747"/>
      <c r="S11" s="747"/>
      <c r="T11" s="747"/>
      <c r="U11" s="747"/>
      <c r="V11" s="747">
        <v>117</v>
      </c>
      <c r="W11" s="747"/>
      <c r="X11" s="747"/>
      <c r="Y11" s="747"/>
      <c r="Z11" s="747"/>
      <c r="AA11" s="747">
        <v>6</v>
      </c>
      <c r="AB11" s="747"/>
      <c r="AC11" s="747"/>
      <c r="AD11" s="747"/>
      <c r="AE11" s="748"/>
      <c r="AF11" s="749">
        <v>6</v>
      </c>
      <c r="AG11" s="750"/>
      <c r="AH11" s="750"/>
      <c r="AI11" s="750"/>
      <c r="AJ11" s="751"/>
      <c r="AK11" s="752">
        <v>57</v>
      </c>
      <c r="AL11" s="753"/>
      <c r="AM11" s="753"/>
      <c r="AN11" s="753"/>
      <c r="AO11" s="753"/>
      <c r="AP11" s="753">
        <v>1647</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553</v>
      </c>
      <c r="BT11" s="757"/>
      <c r="BU11" s="757"/>
      <c r="BV11" s="757"/>
      <c r="BW11" s="757"/>
      <c r="BX11" s="757"/>
      <c r="BY11" s="757"/>
      <c r="BZ11" s="757"/>
      <c r="CA11" s="757"/>
      <c r="CB11" s="757"/>
      <c r="CC11" s="757"/>
      <c r="CD11" s="757"/>
      <c r="CE11" s="757"/>
      <c r="CF11" s="757"/>
      <c r="CG11" s="758"/>
      <c r="CH11" s="762">
        <v>13</v>
      </c>
      <c r="CI11" s="763"/>
      <c r="CJ11" s="763"/>
      <c r="CK11" s="763"/>
      <c r="CL11" s="764"/>
      <c r="CM11" s="762">
        <v>122</v>
      </c>
      <c r="CN11" s="763"/>
      <c r="CO11" s="763"/>
      <c r="CP11" s="763"/>
      <c r="CQ11" s="764"/>
      <c r="CR11" s="762">
        <v>45</v>
      </c>
      <c r="CS11" s="763"/>
      <c r="CT11" s="763"/>
      <c r="CU11" s="763"/>
      <c r="CV11" s="764"/>
      <c r="CW11" s="762" t="s">
        <v>556</v>
      </c>
      <c r="CX11" s="763"/>
      <c r="CY11" s="763"/>
      <c r="CZ11" s="763"/>
      <c r="DA11" s="764"/>
      <c r="DB11" s="762" t="s">
        <v>556</v>
      </c>
      <c r="DC11" s="763"/>
      <c r="DD11" s="763"/>
      <c r="DE11" s="763"/>
      <c r="DF11" s="764"/>
      <c r="DG11" s="762" t="s">
        <v>556</v>
      </c>
      <c r="DH11" s="763"/>
      <c r="DI11" s="763"/>
      <c r="DJ11" s="763"/>
      <c r="DK11" s="764"/>
      <c r="DL11" s="762" t="s">
        <v>556</v>
      </c>
      <c r="DM11" s="763"/>
      <c r="DN11" s="763"/>
      <c r="DO11" s="763"/>
      <c r="DP11" s="764"/>
      <c r="DQ11" s="762" t="s">
        <v>556</v>
      </c>
      <c r="DR11" s="763"/>
      <c r="DS11" s="763"/>
      <c r="DT11" s="763"/>
      <c r="DU11" s="764"/>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554</v>
      </c>
      <c r="BT12" s="757"/>
      <c r="BU12" s="757"/>
      <c r="BV12" s="757"/>
      <c r="BW12" s="757"/>
      <c r="BX12" s="757"/>
      <c r="BY12" s="757"/>
      <c r="BZ12" s="757"/>
      <c r="CA12" s="757"/>
      <c r="CB12" s="757"/>
      <c r="CC12" s="757"/>
      <c r="CD12" s="757"/>
      <c r="CE12" s="757"/>
      <c r="CF12" s="757"/>
      <c r="CG12" s="758"/>
      <c r="CH12" s="762">
        <v>1</v>
      </c>
      <c r="CI12" s="763"/>
      <c r="CJ12" s="763"/>
      <c r="CK12" s="763"/>
      <c r="CL12" s="764"/>
      <c r="CM12" s="762">
        <v>1840</v>
      </c>
      <c r="CN12" s="763"/>
      <c r="CO12" s="763"/>
      <c r="CP12" s="763"/>
      <c r="CQ12" s="764"/>
      <c r="CR12" s="762">
        <v>19</v>
      </c>
      <c r="CS12" s="763"/>
      <c r="CT12" s="763"/>
      <c r="CU12" s="763"/>
      <c r="CV12" s="764"/>
      <c r="CW12" s="762">
        <v>1</v>
      </c>
      <c r="CX12" s="763"/>
      <c r="CY12" s="763"/>
      <c r="CZ12" s="763"/>
      <c r="DA12" s="764"/>
      <c r="DB12" s="762" t="s">
        <v>487</v>
      </c>
      <c r="DC12" s="763"/>
      <c r="DD12" s="763"/>
      <c r="DE12" s="763"/>
      <c r="DF12" s="764"/>
      <c r="DG12" s="762" t="s">
        <v>487</v>
      </c>
      <c r="DH12" s="763"/>
      <c r="DI12" s="763"/>
      <c r="DJ12" s="763"/>
      <c r="DK12" s="764"/>
      <c r="DL12" s="762" t="s">
        <v>487</v>
      </c>
      <c r="DM12" s="763"/>
      <c r="DN12" s="763"/>
      <c r="DO12" s="763"/>
      <c r="DP12" s="764"/>
      <c r="DQ12" s="762" t="s">
        <v>487</v>
      </c>
      <c r="DR12" s="763"/>
      <c r="DS12" s="763"/>
      <c r="DT12" s="763"/>
      <c r="DU12" s="764"/>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72332</v>
      </c>
      <c r="R23" s="782"/>
      <c r="S23" s="782"/>
      <c r="T23" s="782"/>
      <c r="U23" s="782"/>
      <c r="V23" s="782">
        <v>68360</v>
      </c>
      <c r="W23" s="782"/>
      <c r="X23" s="782"/>
      <c r="Y23" s="782"/>
      <c r="Z23" s="782"/>
      <c r="AA23" s="782">
        <v>3972</v>
      </c>
      <c r="AB23" s="782"/>
      <c r="AC23" s="782"/>
      <c r="AD23" s="782"/>
      <c r="AE23" s="783"/>
      <c r="AF23" s="784">
        <v>3621</v>
      </c>
      <c r="AG23" s="782"/>
      <c r="AH23" s="782"/>
      <c r="AI23" s="782"/>
      <c r="AJ23" s="785"/>
      <c r="AK23" s="786"/>
      <c r="AL23" s="787"/>
      <c r="AM23" s="787"/>
      <c r="AN23" s="787"/>
      <c r="AO23" s="787"/>
      <c r="AP23" s="782">
        <v>50348</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22757</v>
      </c>
      <c r="R28" s="811"/>
      <c r="S28" s="811"/>
      <c r="T28" s="811"/>
      <c r="U28" s="811"/>
      <c r="V28" s="811">
        <v>22370</v>
      </c>
      <c r="W28" s="811"/>
      <c r="X28" s="811"/>
      <c r="Y28" s="811"/>
      <c r="Z28" s="811"/>
      <c r="AA28" s="811">
        <v>387</v>
      </c>
      <c r="AB28" s="811"/>
      <c r="AC28" s="811"/>
      <c r="AD28" s="811"/>
      <c r="AE28" s="812"/>
      <c r="AF28" s="813">
        <v>377</v>
      </c>
      <c r="AG28" s="811"/>
      <c r="AH28" s="811"/>
      <c r="AI28" s="811"/>
      <c r="AJ28" s="814"/>
      <c r="AK28" s="815">
        <v>2000</v>
      </c>
      <c r="AL28" s="806"/>
      <c r="AM28" s="806"/>
      <c r="AN28" s="806"/>
      <c r="AO28" s="806"/>
      <c r="AP28" s="806" t="s">
        <v>556</v>
      </c>
      <c r="AQ28" s="806"/>
      <c r="AR28" s="806"/>
      <c r="AS28" s="806"/>
      <c r="AT28" s="806"/>
      <c r="AU28" s="806" t="s">
        <v>556</v>
      </c>
      <c r="AV28" s="806"/>
      <c r="AW28" s="806"/>
      <c r="AX28" s="806"/>
      <c r="AY28" s="806"/>
      <c r="AZ28" s="807" t="s">
        <v>487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29</v>
      </c>
      <c r="R29" s="747"/>
      <c r="S29" s="747"/>
      <c r="T29" s="747"/>
      <c r="U29" s="747"/>
      <c r="V29" s="747">
        <v>28</v>
      </c>
      <c r="W29" s="747"/>
      <c r="X29" s="747"/>
      <c r="Y29" s="747"/>
      <c r="Z29" s="747"/>
      <c r="AA29" s="747">
        <f t="shared" ref="AA29:AA31" si="0">Q29-V29</f>
        <v>1</v>
      </c>
      <c r="AB29" s="747"/>
      <c r="AC29" s="747"/>
      <c r="AD29" s="747"/>
      <c r="AE29" s="748"/>
      <c r="AF29" s="749">
        <v>1</v>
      </c>
      <c r="AG29" s="750"/>
      <c r="AH29" s="750"/>
      <c r="AI29" s="750"/>
      <c r="AJ29" s="751"/>
      <c r="AK29" s="818">
        <v>2</v>
      </c>
      <c r="AL29" s="819"/>
      <c r="AM29" s="819"/>
      <c r="AN29" s="819"/>
      <c r="AO29" s="819"/>
      <c r="AP29" s="819" t="s">
        <v>557</v>
      </c>
      <c r="AQ29" s="819"/>
      <c r="AR29" s="819"/>
      <c r="AS29" s="819"/>
      <c r="AT29" s="819"/>
      <c r="AU29" s="819" t="s">
        <v>556</v>
      </c>
      <c r="AV29" s="819"/>
      <c r="AW29" s="819"/>
      <c r="AX29" s="819"/>
      <c r="AY29" s="819"/>
      <c r="AZ29" s="820" t="s">
        <v>540</v>
      </c>
      <c r="BA29" s="821"/>
      <c r="BB29" s="821"/>
      <c r="BC29" s="821"/>
      <c r="BD29" s="822"/>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12895</v>
      </c>
      <c r="R30" s="747"/>
      <c r="S30" s="747"/>
      <c r="T30" s="747"/>
      <c r="U30" s="747"/>
      <c r="V30" s="747">
        <v>12853</v>
      </c>
      <c r="W30" s="747"/>
      <c r="X30" s="747"/>
      <c r="Y30" s="747"/>
      <c r="Z30" s="747"/>
      <c r="AA30" s="747">
        <f t="shared" si="0"/>
        <v>42</v>
      </c>
      <c r="AB30" s="747"/>
      <c r="AC30" s="747"/>
      <c r="AD30" s="747"/>
      <c r="AE30" s="748"/>
      <c r="AF30" s="749">
        <v>19</v>
      </c>
      <c r="AG30" s="750"/>
      <c r="AH30" s="750"/>
      <c r="AI30" s="750"/>
      <c r="AJ30" s="751"/>
      <c r="AK30" s="818">
        <v>1896</v>
      </c>
      <c r="AL30" s="819"/>
      <c r="AM30" s="819"/>
      <c r="AN30" s="819"/>
      <c r="AO30" s="819"/>
      <c r="AP30" s="819" t="s">
        <v>556</v>
      </c>
      <c r="AQ30" s="819"/>
      <c r="AR30" s="819"/>
      <c r="AS30" s="819"/>
      <c r="AT30" s="819"/>
      <c r="AU30" s="819" t="s">
        <v>556</v>
      </c>
      <c r="AV30" s="819"/>
      <c r="AW30" s="819"/>
      <c r="AX30" s="819"/>
      <c r="AY30" s="819"/>
      <c r="AZ30" s="820" t="s">
        <v>487</v>
      </c>
      <c r="BA30" s="821"/>
      <c r="BB30" s="821"/>
      <c r="BC30" s="821"/>
      <c r="BD30" s="822"/>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3870</v>
      </c>
      <c r="R31" s="747"/>
      <c r="S31" s="747"/>
      <c r="T31" s="747"/>
      <c r="U31" s="747"/>
      <c r="V31" s="747">
        <v>3819</v>
      </c>
      <c r="W31" s="747"/>
      <c r="X31" s="747"/>
      <c r="Y31" s="747"/>
      <c r="Z31" s="747"/>
      <c r="AA31" s="747">
        <f t="shared" si="0"/>
        <v>51</v>
      </c>
      <c r="AB31" s="747"/>
      <c r="AC31" s="747"/>
      <c r="AD31" s="747"/>
      <c r="AE31" s="748"/>
      <c r="AF31" s="749">
        <v>51</v>
      </c>
      <c r="AG31" s="750"/>
      <c r="AH31" s="750"/>
      <c r="AI31" s="750"/>
      <c r="AJ31" s="751"/>
      <c r="AK31" s="818">
        <v>1942</v>
      </c>
      <c r="AL31" s="819"/>
      <c r="AM31" s="819"/>
      <c r="AN31" s="819"/>
      <c r="AO31" s="819"/>
      <c r="AP31" s="819" t="s">
        <v>556</v>
      </c>
      <c r="AQ31" s="819"/>
      <c r="AR31" s="819"/>
      <c r="AS31" s="819"/>
      <c r="AT31" s="819"/>
      <c r="AU31" s="819" t="s">
        <v>556</v>
      </c>
      <c r="AV31" s="819"/>
      <c r="AW31" s="819"/>
      <c r="AX31" s="819"/>
      <c r="AY31" s="819"/>
      <c r="AZ31" s="820" t="s">
        <v>487</v>
      </c>
      <c r="BA31" s="821"/>
      <c r="BB31" s="821"/>
      <c r="BC31" s="821"/>
      <c r="BD31" s="822"/>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13762</v>
      </c>
      <c r="R32" s="747"/>
      <c r="S32" s="747"/>
      <c r="T32" s="747"/>
      <c r="U32" s="747"/>
      <c r="V32" s="747">
        <v>13146</v>
      </c>
      <c r="W32" s="747"/>
      <c r="X32" s="747"/>
      <c r="Y32" s="747"/>
      <c r="Z32" s="747"/>
      <c r="AA32" s="747">
        <v>615</v>
      </c>
      <c r="AB32" s="747"/>
      <c r="AC32" s="747"/>
      <c r="AD32" s="747"/>
      <c r="AE32" s="748"/>
      <c r="AF32" s="749">
        <v>615</v>
      </c>
      <c r="AG32" s="750"/>
      <c r="AH32" s="750"/>
      <c r="AI32" s="750"/>
      <c r="AJ32" s="751"/>
      <c r="AK32" s="818" t="s">
        <v>556</v>
      </c>
      <c r="AL32" s="819"/>
      <c r="AM32" s="819"/>
      <c r="AN32" s="819"/>
      <c r="AO32" s="819"/>
      <c r="AP32" s="819" t="s">
        <v>556</v>
      </c>
      <c r="AQ32" s="819"/>
      <c r="AR32" s="819"/>
      <c r="AS32" s="819"/>
      <c r="AT32" s="819"/>
      <c r="AU32" s="819" t="s">
        <v>556</v>
      </c>
      <c r="AV32" s="819"/>
      <c r="AW32" s="819"/>
      <c r="AX32" s="819"/>
      <c r="AY32" s="819"/>
      <c r="AZ32" s="820" t="s">
        <v>487</v>
      </c>
      <c r="BA32" s="821"/>
      <c r="BB32" s="821"/>
      <c r="BC32" s="821"/>
      <c r="BD32" s="822"/>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2861</v>
      </c>
      <c r="R33" s="747"/>
      <c r="S33" s="747"/>
      <c r="T33" s="747"/>
      <c r="U33" s="747"/>
      <c r="V33" s="747">
        <v>2709</v>
      </c>
      <c r="W33" s="747"/>
      <c r="X33" s="747"/>
      <c r="Y33" s="747"/>
      <c r="Z33" s="747"/>
      <c r="AA33" s="747">
        <v>152</v>
      </c>
      <c r="AB33" s="747"/>
      <c r="AC33" s="747"/>
      <c r="AD33" s="747"/>
      <c r="AE33" s="748"/>
      <c r="AF33" s="749">
        <v>2267</v>
      </c>
      <c r="AG33" s="750"/>
      <c r="AH33" s="750"/>
      <c r="AI33" s="750"/>
      <c r="AJ33" s="751"/>
      <c r="AK33" s="818">
        <v>61</v>
      </c>
      <c r="AL33" s="819"/>
      <c r="AM33" s="819"/>
      <c r="AN33" s="819"/>
      <c r="AO33" s="819"/>
      <c r="AP33" s="819">
        <v>10653</v>
      </c>
      <c r="AQ33" s="819"/>
      <c r="AR33" s="819"/>
      <c r="AS33" s="819"/>
      <c r="AT33" s="819"/>
      <c r="AU33" s="819">
        <v>756</v>
      </c>
      <c r="AV33" s="819"/>
      <c r="AW33" s="819"/>
      <c r="AX33" s="819"/>
      <c r="AY33" s="819"/>
      <c r="AZ33" s="820" t="s">
        <v>487</v>
      </c>
      <c r="BA33" s="821"/>
      <c r="BB33" s="821"/>
      <c r="BC33" s="821"/>
      <c r="BD33" s="822"/>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12376</v>
      </c>
      <c r="R34" s="747"/>
      <c r="S34" s="747"/>
      <c r="T34" s="747"/>
      <c r="U34" s="747"/>
      <c r="V34" s="747">
        <v>12416</v>
      </c>
      <c r="W34" s="747"/>
      <c r="X34" s="747"/>
      <c r="Y34" s="747"/>
      <c r="Z34" s="747"/>
      <c r="AA34" s="747">
        <f t="shared" ref="AA34" si="1">Q34-V34</f>
        <v>-40</v>
      </c>
      <c r="AB34" s="747"/>
      <c r="AC34" s="747"/>
      <c r="AD34" s="747"/>
      <c r="AE34" s="748"/>
      <c r="AF34" s="749">
        <v>2671</v>
      </c>
      <c r="AG34" s="750"/>
      <c r="AH34" s="750"/>
      <c r="AI34" s="750"/>
      <c r="AJ34" s="751"/>
      <c r="AK34" s="818">
        <v>1270</v>
      </c>
      <c r="AL34" s="819"/>
      <c r="AM34" s="819"/>
      <c r="AN34" s="819"/>
      <c r="AO34" s="819"/>
      <c r="AP34" s="819">
        <v>1470</v>
      </c>
      <c r="AQ34" s="819"/>
      <c r="AR34" s="819"/>
      <c r="AS34" s="819"/>
      <c r="AT34" s="819"/>
      <c r="AU34" s="819">
        <v>903</v>
      </c>
      <c r="AV34" s="819"/>
      <c r="AW34" s="819"/>
      <c r="AX34" s="819"/>
      <c r="AY34" s="819"/>
      <c r="AZ34" s="820" t="s">
        <v>487</v>
      </c>
      <c r="BA34" s="821"/>
      <c r="BB34" s="821"/>
      <c r="BC34" s="821"/>
      <c r="BD34" s="822"/>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270</v>
      </c>
      <c r="R35" s="747"/>
      <c r="S35" s="747"/>
      <c r="T35" s="747"/>
      <c r="U35" s="747"/>
      <c r="V35" s="747">
        <v>195</v>
      </c>
      <c r="W35" s="747"/>
      <c r="X35" s="747"/>
      <c r="Y35" s="747"/>
      <c r="Z35" s="747"/>
      <c r="AA35" s="747">
        <v>75</v>
      </c>
      <c r="AB35" s="747"/>
      <c r="AC35" s="747"/>
      <c r="AD35" s="747"/>
      <c r="AE35" s="748"/>
      <c r="AF35" s="749">
        <v>75</v>
      </c>
      <c r="AG35" s="750"/>
      <c r="AH35" s="750"/>
      <c r="AI35" s="750"/>
      <c r="AJ35" s="751"/>
      <c r="AK35" s="818" t="s">
        <v>556</v>
      </c>
      <c r="AL35" s="819"/>
      <c r="AM35" s="819"/>
      <c r="AN35" s="819"/>
      <c r="AO35" s="819"/>
      <c r="AP35" s="819" t="s">
        <v>556</v>
      </c>
      <c r="AQ35" s="819"/>
      <c r="AR35" s="819"/>
      <c r="AS35" s="819"/>
      <c r="AT35" s="819"/>
      <c r="AU35" s="819" t="s">
        <v>556</v>
      </c>
      <c r="AV35" s="819"/>
      <c r="AW35" s="819"/>
      <c r="AX35" s="819"/>
      <c r="AY35" s="819"/>
      <c r="AZ35" s="820" t="s">
        <v>487</v>
      </c>
      <c r="BA35" s="821"/>
      <c r="BB35" s="821"/>
      <c r="BC35" s="821"/>
      <c r="BD35" s="822"/>
      <c r="BE35" s="816" t="s">
        <v>391</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72"/>
      <c r="DW35" s="773"/>
      <c r="DX35" s="773"/>
      <c r="DY35" s="773"/>
      <c r="DZ35" s="774"/>
      <c r="EA35" s="197"/>
    </row>
    <row r="36" spans="1:131" s="198" customFormat="1" ht="26.25" customHeight="1">
      <c r="A36" s="217">
        <v>9</v>
      </c>
      <c r="B36" s="743" t="s">
        <v>392</v>
      </c>
      <c r="C36" s="744"/>
      <c r="D36" s="744"/>
      <c r="E36" s="744"/>
      <c r="F36" s="744"/>
      <c r="G36" s="744"/>
      <c r="H36" s="744"/>
      <c r="I36" s="744"/>
      <c r="J36" s="744"/>
      <c r="K36" s="744"/>
      <c r="L36" s="744"/>
      <c r="M36" s="744"/>
      <c r="N36" s="744"/>
      <c r="O36" s="744"/>
      <c r="P36" s="745"/>
      <c r="Q36" s="746">
        <v>8019</v>
      </c>
      <c r="R36" s="747"/>
      <c r="S36" s="747"/>
      <c r="T36" s="747"/>
      <c r="U36" s="747"/>
      <c r="V36" s="747">
        <v>7629</v>
      </c>
      <c r="W36" s="747"/>
      <c r="X36" s="747"/>
      <c r="Y36" s="747"/>
      <c r="Z36" s="747"/>
      <c r="AA36" s="747">
        <v>390</v>
      </c>
      <c r="AB36" s="747"/>
      <c r="AC36" s="747"/>
      <c r="AD36" s="747"/>
      <c r="AE36" s="748"/>
      <c r="AF36" s="749">
        <v>382</v>
      </c>
      <c r="AG36" s="750"/>
      <c r="AH36" s="750"/>
      <c r="AI36" s="750"/>
      <c r="AJ36" s="751"/>
      <c r="AK36" s="818">
        <v>2000</v>
      </c>
      <c r="AL36" s="819"/>
      <c r="AM36" s="819"/>
      <c r="AN36" s="819"/>
      <c r="AO36" s="819"/>
      <c r="AP36" s="819">
        <v>46986</v>
      </c>
      <c r="AQ36" s="819"/>
      <c r="AR36" s="819"/>
      <c r="AS36" s="819"/>
      <c r="AT36" s="819"/>
      <c r="AU36" s="819">
        <v>20204</v>
      </c>
      <c r="AV36" s="819"/>
      <c r="AW36" s="819"/>
      <c r="AX36" s="819"/>
      <c r="AY36" s="819"/>
      <c r="AZ36" s="820" t="s">
        <v>487</v>
      </c>
      <c r="BA36" s="821"/>
      <c r="BB36" s="821"/>
      <c r="BC36" s="821"/>
      <c r="BD36" s="822"/>
      <c r="BE36" s="816" t="s">
        <v>391</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72"/>
      <c r="DW36" s="773"/>
      <c r="DX36" s="773"/>
      <c r="DY36" s="773"/>
      <c r="DZ36" s="774"/>
      <c r="EA36" s="197"/>
    </row>
    <row r="37" spans="1:131" s="198" customFormat="1" ht="26.25" customHeight="1">
      <c r="A37" s="217">
        <v>10</v>
      </c>
      <c r="B37" s="743" t="s">
        <v>393</v>
      </c>
      <c r="C37" s="744"/>
      <c r="D37" s="744"/>
      <c r="E37" s="744"/>
      <c r="F37" s="744"/>
      <c r="G37" s="744"/>
      <c r="H37" s="744"/>
      <c r="I37" s="744"/>
      <c r="J37" s="744"/>
      <c r="K37" s="744"/>
      <c r="L37" s="744"/>
      <c r="M37" s="744"/>
      <c r="N37" s="744"/>
      <c r="O37" s="744"/>
      <c r="P37" s="745"/>
      <c r="Q37" s="746">
        <v>154</v>
      </c>
      <c r="R37" s="747"/>
      <c r="S37" s="747"/>
      <c r="T37" s="747"/>
      <c r="U37" s="747"/>
      <c r="V37" s="747">
        <v>143</v>
      </c>
      <c r="W37" s="747"/>
      <c r="X37" s="747"/>
      <c r="Y37" s="747"/>
      <c r="Z37" s="747"/>
      <c r="AA37" s="747">
        <v>11</v>
      </c>
      <c r="AB37" s="747"/>
      <c r="AC37" s="747"/>
      <c r="AD37" s="747"/>
      <c r="AE37" s="748"/>
      <c r="AF37" s="749">
        <v>11</v>
      </c>
      <c r="AG37" s="750"/>
      <c r="AH37" s="750"/>
      <c r="AI37" s="750"/>
      <c r="AJ37" s="751"/>
      <c r="AK37" s="818">
        <v>35</v>
      </c>
      <c r="AL37" s="819"/>
      <c r="AM37" s="819"/>
      <c r="AN37" s="819"/>
      <c r="AO37" s="819"/>
      <c r="AP37" s="819">
        <v>31</v>
      </c>
      <c r="AQ37" s="819"/>
      <c r="AR37" s="819"/>
      <c r="AS37" s="819"/>
      <c r="AT37" s="819"/>
      <c r="AU37" s="819">
        <v>18</v>
      </c>
      <c r="AV37" s="819"/>
      <c r="AW37" s="819"/>
      <c r="AX37" s="819"/>
      <c r="AY37" s="819"/>
      <c r="AZ37" s="820" t="s">
        <v>487</v>
      </c>
      <c r="BA37" s="821"/>
      <c r="BB37" s="821"/>
      <c r="BC37" s="821"/>
      <c r="BD37" s="822"/>
      <c r="BE37" s="816" t="s">
        <v>391</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3"/>
      <c r="BA38" s="823"/>
      <c r="BB38" s="823"/>
      <c r="BC38" s="823"/>
      <c r="BD38" s="823"/>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3"/>
      <c r="BA39" s="823"/>
      <c r="BB39" s="823"/>
      <c r="BC39" s="823"/>
      <c r="BD39" s="823"/>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3"/>
      <c r="BA40" s="823"/>
      <c r="BB40" s="823"/>
      <c r="BC40" s="823"/>
      <c r="BD40" s="823"/>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3"/>
      <c r="BA41" s="823"/>
      <c r="BB41" s="823"/>
      <c r="BC41" s="823"/>
      <c r="BD41" s="823"/>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3"/>
      <c r="BA42" s="823"/>
      <c r="BB42" s="823"/>
      <c r="BC42" s="823"/>
      <c r="BD42" s="823"/>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3"/>
      <c r="BA43" s="823"/>
      <c r="BB43" s="823"/>
      <c r="BC43" s="823"/>
      <c r="BD43" s="823"/>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3"/>
      <c r="BA44" s="823"/>
      <c r="BB44" s="823"/>
      <c r="BC44" s="823"/>
      <c r="BD44" s="823"/>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3"/>
      <c r="BA45" s="823"/>
      <c r="BB45" s="823"/>
      <c r="BC45" s="823"/>
      <c r="BD45" s="823"/>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3"/>
      <c r="BA46" s="823"/>
      <c r="BB46" s="823"/>
      <c r="BC46" s="823"/>
      <c r="BD46" s="823"/>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3"/>
      <c r="BA47" s="823"/>
      <c r="BB47" s="823"/>
      <c r="BC47" s="823"/>
      <c r="BD47" s="823"/>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3"/>
      <c r="BA48" s="823"/>
      <c r="BB48" s="823"/>
      <c r="BC48" s="823"/>
      <c r="BD48" s="823"/>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3"/>
      <c r="BA49" s="823"/>
      <c r="BB49" s="823"/>
      <c r="BC49" s="823"/>
      <c r="BD49" s="823"/>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4"/>
      <c r="R50" s="825"/>
      <c r="S50" s="825"/>
      <c r="T50" s="825"/>
      <c r="U50" s="825"/>
      <c r="V50" s="825"/>
      <c r="W50" s="825"/>
      <c r="X50" s="825"/>
      <c r="Y50" s="825"/>
      <c r="Z50" s="825"/>
      <c r="AA50" s="825"/>
      <c r="AB50" s="825"/>
      <c r="AC50" s="825"/>
      <c r="AD50" s="825"/>
      <c r="AE50" s="826"/>
      <c r="AF50" s="749"/>
      <c r="AG50" s="750"/>
      <c r="AH50" s="750"/>
      <c r="AI50" s="750"/>
      <c r="AJ50" s="751"/>
      <c r="AK50" s="827"/>
      <c r="AL50" s="825"/>
      <c r="AM50" s="825"/>
      <c r="AN50" s="825"/>
      <c r="AO50" s="825"/>
      <c r="AP50" s="825"/>
      <c r="AQ50" s="825"/>
      <c r="AR50" s="825"/>
      <c r="AS50" s="825"/>
      <c r="AT50" s="825"/>
      <c r="AU50" s="825"/>
      <c r="AV50" s="825"/>
      <c r="AW50" s="825"/>
      <c r="AX50" s="825"/>
      <c r="AY50" s="825"/>
      <c r="AZ50" s="828"/>
      <c r="BA50" s="828"/>
      <c r="BB50" s="828"/>
      <c r="BC50" s="828"/>
      <c r="BD50" s="828"/>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4"/>
      <c r="R51" s="825"/>
      <c r="S51" s="825"/>
      <c r="T51" s="825"/>
      <c r="U51" s="825"/>
      <c r="V51" s="825"/>
      <c r="W51" s="825"/>
      <c r="X51" s="825"/>
      <c r="Y51" s="825"/>
      <c r="Z51" s="825"/>
      <c r="AA51" s="825"/>
      <c r="AB51" s="825"/>
      <c r="AC51" s="825"/>
      <c r="AD51" s="825"/>
      <c r="AE51" s="826"/>
      <c r="AF51" s="749"/>
      <c r="AG51" s="750"/>
      <c r="AH51" s="750"/>
      <c r="AI51" s="750"/>
      <c r="AJ51" s="751"/>
      <c r="AK51" s="827"/>
      <c r="AL51" s="825"/>
      <c r="AM51" s="825"/>
      <c r="AN51" s="825"/>
      <c r="AO51" s="825"/>
      <c r="AP51" s="825"/>
      <c r="AQ51" s="825"/>
      <c r="AR51" s="825"/>
      <c r="AS51" s="825"/>
      <c r="AT51" s="825"/>
      <c r="AU51" s="825"/>
      <c r="AV51" s="825"/>
      <c r="AW51" s="825"/>
      <c r="AX51" s="825"/>
      <c r="AY51" s="825"/>
      <c r="AZ51" s="828"/>
      <c r="BA51" s="828"/>
      <c r="BB51" s="828"/>
      <c r="BC51" s="828"/>
      <c r="BD51" s="828"/>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4"/>
      <c r="R52" s="825"/>
      <c r="S52" s="825"/>
      <c r="T52" s="825"/>
      <c r="U52" s="825"/>
      <c r="V52" s="825"/>
      <c r="W52" s="825"/>
      <c r="X52" s="825"/>
      <c r="Y52" s="825"/>
      <c r="Z52" s="825"/>
      <c r="AA52" s="825"/>
      <c r="AB52" s="825"/>
      <c r="AC52" s="825"/>
      <c r="AD52" s="825"/>
      <c r="AE52" s="826"/>
      <c r="AF52" s="749"/>
      <c r="AG52" s="750"/>
      <c r="AH52" s="750"/>
      <c r="AI52" s="750"/>
      <c r="AJ52" s="751"/>
      <c r="AK52" s="827"/>
      <c r="AL52" s="825"/>
      <c r="AM52" s="825"/>
      <c r="AN52" s="825"/>
      <c r="AO52" s="825"/>
      <c r="AP52" s="825"/>
      <c r="AQ52" s="825"/>
      <c r="AR52" s="825"/>
      <c r="AS52" s="825"/>
      <c r="AT52" s="825"/>
      <c r="AU52" s="825"/>
      <c r="AV52" s="825"/>
      <c r="AW52" s="825"/>
      <c r="AX52" s="825"/>
      <c r="AY52" s="825"/>
      <c r="AZ52" s="828"/>
      <c r="BA52" s="828"/>
      <c r="BB52" s="828"/>
      <c r="BC52" s="828"/>
      <c r="BD52" s="828"/>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4"/>
      <c r="R53" s="825"/>
      <c r="S53" s="825"/>
      <c r="T53" s="825"/>
      <c r="U53" s="825"/>
      <c r="V53" s="825"/>
      <c r="W53" s="825"/>
      <c r="X53" s="825"/>
      <c r="Y53" s="825"/>
      <c r="Z53" s="825"/>
      <c r="AA53" s="825"/>
      <c r="AB53" s="825"/>
      <c r="AC53" s="825"/>
      <c r="AD53" s="825"/>
      <c r="AE53" s="826"/>
      <c r="AF53" s="749"/>
      <c r="AG53" s="750"/>
      <c r="AH53" s="750"/>
      <c r="AI53" s="750"/>
      <c r="AJ53" s="751"/>
      <c r="AK53" s="827"/>
      <c r="AL53" s="825"/>
      <c r="AM53" s="825"/>
      <c r="AN53" s="825"/>
      <c r="AO53" s="825"/>
      <c r="AP53" s="825"/>
      <c r="AQ53" s="825"/>
      <c r="AR53" s="825"/>
      <c r="AS53" s="825"/>
      <c r="AT53" s="825"/>
      <c r="AU53" s="825"/>
      <c r="AV53" s="825"/>
      <c r="AW53" s="825"/>
      <c r="AX53" s="825"/>
      <c r="AY53" s="825"/>
      <c r="AZ53" s="828"/>
      <c r="BA53" s="828"/>
      <c r="BB53" s="828"/>
      <c r="BC53" s="828"/>
      <c r="BD53" s="828"/>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4"/>
      <c r="R54" s="825"/>
      <c r="S54" s="825"/>
      <c r="T54" s="825"/>
      <c r="U54" s="825"/>
      <c r="V54" s="825"/>
      <c r="W54" s="825"/>
      <c r="X54" s="825"/>
      <c r="Y54" s="825"/>
      <c r="Z54" s="825"/>
      <c r="AA54" s="825"/>
      <c r="AB54" s="825"/>
      <c r="AC54" s="825"/>
      <c r="AD54" s="825"/>
      <c r="AE54" s="826"/>
      <c r="AF54" s="749"/>
      <c r="AG54" s="750"/>
      <c r="AH54" s="750"/>
      <c r="AI54" s="750"/>
      <c r="AJ54" s="751"/>
      <c r="AK54" s="827"/>
      <c r="AL54" s="825"/>
      <c r="AM54" s="825"/>
      <c r="AN54" s="825"/>
      <c r="AO54" s="825"/>
      <c r="AP54" s="825"/>
      <c r="AQ54" s="825"/>
      <c r="AR54" s="825"/>
      <c r="AS54" s="825"/>
      <c r="AT54" s="825"/>
      <c r="AU54" s="825"/>
      <c r="AV54" s="825"/>
      <c r="AW54" s="825"/>
      <c r="AX54" s="825"/>
      <c r="AY54" s="825"/>
      <c r="AZ54" s="828"/>
      <c r="BA54" s="828"/>
      <c r="BB54" s="828"/>
      <c r="BC54" s="828"/>
      <c r="BD54" s="828"/>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4"/>
      <c r="R55" s="825"/>
      <c r="S55" s="825"/>
      <c r="T55" s="825"/>
      <c r="U55" s="825"/>
      <c r="V55" s="825"/>
      <c r="W55" s="825"/>
      <c r="X55" s="825"/>
      <c r="Y55" s="825"/>
      <c r="Z55" s="825"/>
      <c r="AA55" s="825"/>
      <c r="AB55" s="825"/>
      <c r="AC55" s="825"/>
      <c r="AD55" s="825"/>
      <c r="AE55" s="826"/>
      <c r="AF55" s="749"/>
      <c r="AG55" s="750"/>
      <c r="AH55" s="750"/>
      <c r="AI55" s="750"/>
      <c r="AJ55" s="751"/>
      <c r="AK55" s="827"/>
      <c r="AL55" s="825"/>
      <c r="AM55" s="825"/>
      <c r="AN55" s="825"/>
      <c r="AO55" s="825"/>
      <c r="AP55" s="825"/>
      <c r="AQ55" s="825"/>
      <c r="AR55" s="825"/>
      <c r="AS55" s="825"/>
      <c r="AT55" s="825"/>
      <c r="AU55" s="825"/>
      <c r="AV55" s="825"/>
      <c r="AW55" s="825"/>
      <c r="AX55" s="825"/>
      <c r="AY55" s="825"/>
      <c r="AZ55" s="828"/>
      <c r="BA55" s="828"/>
      <c r="BB55" s="828"/>
      <c r="BC55" s="828"/>
      <c r="BD55" s="828"/>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4"/>
      <c r="R56" s="825"/>
      <c r="S56" s="825"/>
      <c r="T56" s="825"/>
      <c r="U56" s="825"/>
      <c r="V56" s="825"/>
      <c r="W56" s="825"/>
      <c r="X56" s="825"/>
      <c r="Y56" s="825"/>
      <c r="Z56" s="825"/>
      <c r="AA56" s="825"/>
      <c r="AB56" s="825"/>
      <c r="AC56" s="825"/>
      <c r="AD56" s="825"/>
      <c r="AE56" s="826"/>
      <c r="AF56" s="749"/>
      <c r="AG56" s="750"/>
      <c r="AH56" s="750"/>
      <c r="AI56" s="750"/>
      <c r="AJ56" s="751"/>
      <c r="AK56" s="827"/>
      <c r="AL56" s="825"/>
      <c r="AM56" s="825"/>
      <c r="AN56" s="825"/>
      <c r="AO56" s="825"/>
      <c r="AP56" s="825"/>
      <c r="AQ56" s="825"/>
      <c r="AR56" s="825"/>
      <c r="AS56" s="825"/>
      <c r="AT56" s="825"/>
      <c r="AU56" s="825"/>
      <c r="AV56" s="825"/>
      <c r="AW56" s="825"/>
      <c r="AX56" s="825"/>
      <c r="AY56" s="825"/>
      <c r="AZ56" s="828"/>
      <c r="BA56" s="828"/>
      <c r="BB56" s="828"/>
      <c r="BC56" s="828"/>
      <c r="BD56" s="828"/>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4"/>
      <c r="R57" s="825"/>
      <c r="S57" s="825"/>
      <c r="T57" s="825"/>
      <c r="U57" s="825"/>
      <c r="V57" s="825"/>
      <c r="W57" s="825"/>
      <c r="X57" s="825"/>
      <c r="Y57" s="825"/>
      <c r="Z57" s="825"/>
      <c r="AA57" s="825"/>
      <c r="AB57" s="825"/>
      <c r="AC57" s="825"/>
      <c r="AD57" s="825"/>
      <c r="AE57" s="826"/>
      <c r="AF57" s="749"/>
      <c r="AG57" s="750"/>
      <c r="AH57" s="750"/>
      <c r="AI57" s="750"/>
      <c r="AJ57" s="751"/>
      <c r="AK57" s="827"/>
      <c r="AL57" s="825"/>
      <c r="AM57" s="825"/>
      <c r="AN57" s="825"/>
      <c r="AO57" s="825"/>
      <c r="AP57" s="825"/>
      <c r="AQ57" s="825"/>
      <c r="AR57" s="825"/>
      <c r="AS57" s="825"/>
      <c r="AT57" s="825"/>
      <c r="AU57" s="825"/>
      <c r="AV57" s="825"/>
      <c r="AW57" s="825"/>
      <c r="AX57" s="825"/>
      <c r="AY57" s="825"/>
      <c r="AZ57" s="828"/>
      <c r="BA57" s="828"/>
      <c r="BB57" s="828"/>
      <c r="BC57" s="828"/>
      <c r="BD57" s="828"/>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4"/>
      <c r="R58" s="825"/>
      <c r="S58" s="825"/>
      <c r="T58" s="825"/>
      <c r="U58" s="825"/>
      <c r="V58" s="825"/>
      <c r="W58" s="825"/>
      <c r="X58" s="825"/>
      <c r="Y58" s="825"/>
      <c r="Z58" s="825"/>
      <c r="AA58" s="825"/>
      <c r="AB58" s="825"/>
      <c r="AC58" s="825"/>
      <c r="AD58" s="825"/>
      <c r="AE58" s="826"/>
      <c r="AF58" s="749"/>
      <c r="AG58" s="750"/>
      <c r="AH58" s="750"/>
      <c r="AI58" s="750"/>
      <c r="AJ58" s="751"/>
      <c r="AK58" s="827"/>
      <c r="AL58" s="825"/>
      <c r="AM58" s="825"/>
      <c r="AN58" s="825"/>
      <c r="AO58" s="825"/>
      <c r="AP58" s="825"/>
      <c r="AQ58" s="825"/>
      <c r="AR58" s="825"/>
      <c r="AS58" s="825"/>
      <c r="AT58" s="825"/>
      <c r="AU58" s="825"/>
      <c r="AV58" s="825"/>
      <c r="AW58" s="825"/>
      <c r="AX58" s="825"/>
      <c r="AY58" s="825"/>
      <c r="AZ58" s="828"/>
      <c r="BA58" s="828"/>
      <c r="BB58" s="828"/>
      <c r="BC58" s="828"/>
      <c r="BD58" s="828"/>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4"/>
      <c r="R59" s="825"/>
      <c r="S59" s="825"/>
      <c r="T59" s="825"/>
      <c r="U59" s="825"/>
      <c r="V59" s="825"/>
      <c r="W59" s="825"/>
      <c r="X59" s="825"/>
      <c r="Y59" s="825"/>
      <c r="Z59" s="825"/>
      <c r="AA59" s="825"/>
      <c r="AB59" s="825"/>
      <c r="AC59" s="825"/>
      <c r="AD59" s="825"/>
      <c r="AE59" s="826"/>
      <c r="AF59" s="749"/>
      <c r="AG59" s="750"/>
      <c r="AH59" s="750"/>
      <c r="AI59" s="750"/>
      <c r="AJ59" s="751"/>
      <c r="AK59" s="827"/>
      <c r="AL59" s="825"/>
      <c r="AM59" s="825"/>
      <c r="AN59" s="825"/>
      <c r="AO59" s="825"/>
      <c r="AP59" s="825"/>
      <c r="AQ59" s="825"/>
      <c r="AR59" s="825"/>
      <c r="AS59" s="825"/>
      <c r="AT59" s="825"/>
      <c r="AU59" s="825"/>
      <c r="AV59" s="825"/>
      <c r="AW59" s="825"/>
      <c r="AX59" s="825"/>
      <c r="AY59" s="825"/>
      <c r="AZ59" s="828"/>
      <c r="BA59" s="828"/>
      <c r="BB59" s="828"/>
      <c r="BC59" s="828"/>
      <c r="BD59" s="828"/>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4"/>
      <c r="R60" s="825"/>
      <c r="S60" s="825"/>
      <c r="T60" s="825"/>
      <c r="U60" s="825"/>
      <c r="V60" s="825"/>
      <c r="W60" s="825"/>
      <c r="X60" s="825"/>
      <c r="Y60" s="825"/>
      <c r="Z60" s="825"/>
      <c r="AA60" s="825"/>
      <c r="AB60" s="825"/>
      <c r="AC60" s="825"/>
      <c r="AD60" s="825"/>
      <c r="AE60" s="826"/>
      <c r="AF60" s="749"/>
      <c r="AG60" s="750"/>
      <c r="AH60" s="750"/>
      <c r="AI60" s="750"/>
      <c r="AJ60" s="751"/>
      <c r="AK60" s="827"/>
      <c r="AL60" s="825"/>
      <c r="AM60" s="825"/>
      <c r="AN60" s="825"/>
      <c r="AO60" s="825"/>
      <c r="AP60" s="825"/>
      <c r="AQ60" s="825"/>
      <c r="AR60" s="825"/>
      <c r="AS60" s="825"/>
      <c r="AT60" s="825"/>
      <c r="AU60" s="825"/>
      <c r="AV60" s="825"/>
      <c r="AW60" s="825"/>
      <c r="AX60" s="825"/>
      <c r="AY60" s="825"/>
      <c r="AZ60" s="828"/>
      <c r="BA60" s="828"/>
      <c r="BB60" s="828"/>
      <c r="BC60" s="828"/>
      <c r="BD60" s="828"/>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4"/>
      <c r="R61" s="825"/>
      <c r="S61" s="825"/>
      <c r="T61" s="825"/>
      <c r="U61" s="825"/>
      <c r="V61" s="825"/>
      <c r="W61" s="825"/>
      <c r="X61" s="825"/>
      <c r="Y61" s="825"/>
      <c r="Z61" s="825"/>
      <c r="AA61" s="825"/>
      <c r="AB61" s="825"/>
      <c r="AC61" s="825"/>
      <c r="AD61" s="825"/>
      <c r="AE61" s="826"/>
      <c r="AF61" s="749"/>
      <c r="AG61" s="750"/>
      <c r="AH61" s="750"/>
      <c r="AI61" s="750"/>
      <c r="AJ61" s="751"/>
      <c r="AK61" s="827"/>
      <c r="AL61" s="825"/>
      <c r="AM61" s="825"/>
      <c r="AN61" s="825"/>
      <c r="AO61" s="825"/>
      <c r="AP61" s="825"/>
      <c r="AQ61" s="825"/>
      <c r="AR61" s="825"/>
      <c r="AS61" s="825"/>
      <c r="AT61" s="825"/>
      <c r="AU61" s="825"/>
      <c r="AV61" s="825"/>
      <c r="AW61" s="825"/>
      <c r="AX61" s="825"/>
      <c r="AY61" s="825"/>
      <c r="AZ61" s="828"/>
      <c r="BA61" s="828"/>
      <c r="BB61" s="828"/>
      <c r="BC61" s="828"/>
      <c r="BD61" s="828"/>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4"/>
      <c r="R62" s="825"/>
      <c r="S62" s="825"/>
      <c r="T62" s="825"/>
      <c r="U62" s="825"/>
      <c r="V62" s="825"/>
      <c r="W62" s="825"/>
      <c r="X62" s="825"/>
      <c r="Y62" s="825"/>
      <c r="Z62" s="825"/>
      <c r="AA62" s="825"/>
      <c r="AB62" s="825"/>
      <c r="AC62" s="825"/>
      <c r="AD62" s="825"/>
      <c r="AE62" s="826"/>
      <c r="AF62" s="749"/>
      <c r="AG62" s="750"/>
      <c r="AH62" s="750"/>
      <c r="AI62" s="750"/>
      <c r="AJ62" s="751"/>
      <c r="AK62" s="827"/>
      <c r="AL62" s="825"/>
      <c r="AM62" s="825"/>
      <c r="AN62" s="825"/>
      <c r="AO62" s="825"/>
      <c r="AP62" s="825"/>
      <c r="AQ62" s="825"/>
      <c r="AR62" s="825"/>
      <c r="AS62" s="825"/>
      <c r="AT62" s="825"/>
      <c r="AU62" s="825"/>
      <c r="AV62" s="825"/>
      <c r="AW62" s="825"/>
      <c r="AX62" s="825"/>
      <c r="AY62" s="825"/>
      <c r="AZ62" s="828"/>
      <c r="BA62" s="828"/>
      <c r="BB62" s="828"/>
      <c r="BC62" s="828"/>
      <c r="BD62" s="828"/>
      <c r="BE62" s="816"/>
      <c r="BF62" s="816"/>
      <c r="BG62" s="816"/>
      <c r="BH62" s="816"/>
      <c r="BI62" s="817"/>
      <c r="BJ62" s="836"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72"/>
      <c r="DW62" s="773"/>
      <c r="DX62" s="773"/>
      <c r="DY62" s="773"/>
      <c r="DZ62" s="774"/>
      <c r="EA62" s="197"/>
    </row>
    <row r="63" spans="1:131" s="198" customFormat="1" ht="26.25" customHeight="1" thickBot="1">
      <c r="A63" s="215" t="s">
        <v>370</v>
      </c>
      <c r="B63" s="778" t="s">
        <v>395</v>
      </c>
      <c r="C63" s="779"/>
      <c r="D63" s="779"/>
      <c r="E63" s="779"/>
      <c r="F63" s="779"/>
      <c r="G63" s="779"/>
      <c r="H63" s="779"/>
      <c r="I63" s="779"/>
      <c r="J63" s="779"/>
      <c r="K63" s="779"/>
      <c r="L63" s="779"/>
      <c r="M63" s="779"/>
      <c r="N63" s="779"/>
      <c r="O63" s="779"/>
      <c r="P63" s="780"/>
      <c r="Q63" s="829"/>
      <c r="R63" s="830"/>
      <c r="S63" s="830"/>
      <c r="T63" s="830"/>
      <c r="U63" s="830"/>
      <c r="V63" s="830"/>
      <c r="W63" s="830"/>
      <c r="X63" s="830"/>
      <c r="Y63" s="830"/>
      <c r="Z63" s="830"/>
      <c r="AA63" s="830"/>
      <c r="AB63" s="830"/>
      <c r="AC63" s="830"/>
      <c r="AD63" s="830"/>
      <c r="AE63" s="831"/>
      <c r="AF63" s="832">
        <v>6469</v>
      </c>
      <c r="AG63" s="833"/>
      <c r="AH63" s="833"/>
      <c r="AI63" s="833"/>
      <c r="AJ63" s="834"/>
      <c r="AK63" s="835"/>
      <c r="AL63" s="830"/>
      <c r="AM63" s="830"/>
      <c r="AN63" s="830"/>
      <c r="AO63" s="830"/>
      <c r="AP63" s="833">
        <v>59140</v>
      </c>
      <c r="AQ63" s="833"/>
      <c r="AR63" s="833"/>
      <c r="AS63" s="833"/>
      <c r="AT63" s="833"/>
      <c r="AU63" s="833">
        <v>21881</v>
      </c>
      <c r="AV63" s="833"/>
      <c r="AW63" s="833"/>
      <c r="AX63" s="833"/>
      <c r="AY63" s="833"/>
      <c r="AZ63" s="837"/>
      <c r="BA63" s="837"/>
      <c r="BB63" s="837"/>
      <c r="BC63" s="837"/>
      <c r="BD63" s="837"/>
      <c r="BE63" s="838"/>
      <c r="BF63" s="838"/>
      <c r="BG63" s="838"/>
      <c r="BH63" s="838"/>
      <c r="BI63" s="839"/>
      <c r="BJ63" s="840" t="s">
        <v>111</v>
      </c>
      <c r="BK63" s="841"/>
      <c r="BL63" s="841"/>
      <c r="BM63" s="841"/>
      <c r="BN63" s="842"/>
      <c r="BO63" s="216"/>
      <c r="BP63" s="216"/>
      <c r="BQ63" s="213">
        <v>57</v>
      </c>
      <c r="BR63" s="214"/>
      <c r="BS63" s="756"/>
      <c r="BT63" s="757"/>
      <c r="BU63" s="757"/>
      <c r="BV63" s="757"/>
      <c r="BW63" s="757"/>
      <c r="BX63" s="757"/>
      <c r="BY63" s="757"/>
      <c r="BZ63" s="757"/>
      <c r="CA63" s="757"/>
      <c r="CB63" s="757"/>
      <c r="CC63" s="757"/>
      <c r="CD63" s="757"/>
      <c r="CE63" s="757"/>
      <c r="CF63" s="757"/>
      <c r="CG63" s="758"/>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72"/>
      <c r="DW64" s="773"/>
      <c r="DX64" s="773"/>
      <c r="DY64" s="773"/>
      <c r="DZ64" s="774"/>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72"/>
      <c r="DW65" s="773"/>
      <c r="DX65" s="773"/>
      <c r="DY65" s="773"/>
      <c r="DZ65" s="774"/>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3" t="s">
        <v>377</v>
      </c>
      <c r="AG66" s="801"/>
      <c r="AH66" s="801"/>
      <c r="AI66" s="801"/>
      <c r="AJ66" s="844"/>
      <c r="AK66" s="705" t="s">
        <v>378</v>
      </c>
      <c r="AL66" s="729"/>
      <c r="AM66" s="729"/>
      <c r="AN66" s="729"/>
      <c r="AO66" s="730"/>
      <c r="AP66" s="705" t="s">
        <v>379</v>
      </c>
      <c r="AQ66" s="706"/>
      <c r="AR66" s="706"/>
      <c r="AS66" s="706"/>
      <c r="AT66" s="707"/>
      <c r="AU66" s="705" t="s">
        <v>398</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5"/>
      <c r="AG67" s="804"/>
      <c r="AH67" s="804"/>
      <c r="AI67" s="804"/>
      <c r="AJ67" s="846"/>
      <c r="AK67" s="847"/>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7"/>
    </row>
    <row r="68" spans="1:131" s="198" customFormat="1" ht="26.25" customHeight="1" thickTop="1">
      <c r="A68" s="209">
        <v>1</v>
      </c>
      <c r="B68" s="860" t="s">
        <v>542</v>
      </c>
      <c r="C68" s="861"/>
      <c r="D68" s="861"/>
      <c r="E68" s="861"/>
      <c r="F68" s="861"/>
      <c r="G68" s="861"/>
      <c r="H68" s="861"/>
      <c r="I68" s="861"/>
      <c r="J68" s="861"/>
      <c r="K68" s="861"/>
      <c r="L68" s="861"/>
      <c r="M68" s="861"/>
      <c r="N68" s="861"/>
      <c r="O68" s="861"/>
      <c r="P68" s="862"/>
      <c r="Q68" s="863">
        <v>2429</v>
      </c>
      <c r="R68" s="857"/>
      <c r="S68" s="857"/>
      <c r="T68" s="857"/>
      <c r="U68" s="857"/>
      <c r="V68" s="857">
        <v>2348</v>
      </c>
      <c r="W68" s="857"/>
      <c r="X68" s="857"/>
      <c r="Y68" s="857"/>
      <c r="Z68" s="857"/>
      <c r="AA68" s="857">
        <v>81</v>
      </c>
      <c r="AB68" s="857"/>
      <c r="AC68" s="857"/>
      <c r="AD68" s="857"/>
      <c r="AE68" s="857"/>
      <c r="AF68" s="857">
        <v>81</v>
      </c>
      <c r="AG68" s="857"/>
      <c r="AH68" s="857"/>
      <c r="AI68" s="857"/>
      <c r="AJ68" s="857"/>
      <c r="AK68" s="857">
        <v>257</v>
      </c>
      <c r="AL68" s="857"/>
      <c r="AM68" s="857"/>
      <c r="AN68" s="857"/>
      <c r="AO68" s="857"/>
      <c r="AP68" s="857" t="s">
        <v>556</v>
      </c>
      <c r="AQ68" s="857"/>
      <c r="AR68" s="857"/>
      <c r="AS68" s="857"/>
      <c r="AT68" s="857"/>
      <c r="AU68" s="857" t="s">
        <v>556</v>
      </c>
      <c r="AV68" s="857"/>
      <c r="AW68" s="857"/>
      <c r="AX68" s="857"/>
      <c r="AY68" s="857"/>
      <c r="AZ68" s="858"/>
      <c r="BA68" s="858"/>
      <c r="BB68" s="858"/>
      <c r="BC68" s="858"/>
      <c r="BD68" s="859"/>
      <c r="BE68" s="216"/>
      <c r="BF68" s="216"/>
      <c r="BG68" s="216"/>
      <c r="BH68" s="216"/>
      <c r="BI68" s="216"/>
      <c r="BJ68" s="216"/>
      <c r="BK68" s="216"/>
      <c r="BL68" s="216"/>
      <c r="BM68" s="216"/>
      <c r="BN68" s="216"/>
      <c r="BO68" s="216"/>
      <c r="BP68" s="216"/>
      <c r="BQ68" s="213">
        <v>62</v>
      </c>
      <c r="BR68" s="218"/>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7"/>
    </row>
    <row r="69" spans="1:131" s="198" customFormat="1" ht="26.25" customHeight="1">
      <c r="A69" s="212">
        <v>2</v>
      </c>
      <c r="B69" s="864" t="s">
        <v>543</v>
      </c>
      <c r="C69" s="865"/>
      <c r="D69" s="865"/>
      <c r="E69" s="865"/>
      <c r="F69" s="865"/>
      <c r="G69" s="865"/>
      <c r="H69" s="865"/>
      <c r="I69" s="865"/>
      <c r="J69" s="865"/>
      <c r="K69" s="865"/>
      <c r="L69" s="865"/>
      <c r="M69" s="865"/>
      <c r="N69" s="865"/>
      <c r="O69" s="865"/>
      <c r="P69" s="866"/>
      <c r="Q69" s="867">
        <v>773142</v>
      </c>
      <c r="R69" s="819"/>
      <c r="S69" s="819"/>
      <c r="T69" s="819"/>
      <c r="U69" s="819"/>
      <c r="V69" s="819">
        <v>748588</v>
      </c>
      <c r="W69" s="819"/>
      <c r="X69" s="819"/>
      <c r="Y69" s="819"/>
      <c r="Z69" s="819"/>
      <c r="AA69" s="819">
        <v>24554</v>
      </c>
      <c r="AB69" s="819"/>
      <c r="AC69" s="819"/>
      <c r="AD69" s="819"/>
      <c r="AE69" s="819"/>
      <c r="AF69" s="819">
        <v>24554</v>
      </c>
      <c r="AG69" s="819"/>
      <c r="AH69" s="819"/>
      <c r="AI69" s="819"/>
      <c r="AJ69" s="819"/>
      <c r="AK69" s="819">
        <v>7226</v>
      </c>
      <c r="AL69" s="819"/>
      <c r="AM69" s="819"/>
      <c r="AN69" s="819"/>
      <c r="AO69" s="819"/>
      <c r="AP69" s="819" t="s">
        <v>556</v>
      </c>
      <c r="AQ69" s="819"/>
      <c r="AR69" s="819"/>
      <c r="AS69" s="819"/>
      <c r="AT69" s="819"/>
      <c r="AU69" s="819" t="s">
        <v>556</v>
      </c>
      <c r="AV69" s="819"/>
      <c r="AW69" s="819"/>
      <c r="AX69" s="819"/>
      <c r="AY69" s="819"/>
      <c r="AZ69" s="868"/>
      <c r="BA69" s="868"/>
      <c r="BB69" s="868"/>
      <c r="BC69" s="868"/>
      <c r="BD69" s="869"/>
      <c r="BE69" s="216"/>
      <c r="BF69" s="216"/>
      <c r="BG69" s="216"/>
      <c r="BH69" s="216"/>
      <c r="BI69" s="216"/>
      <c r="BJ69" s="216"/>
      <c r="BK69" s="216"/>
      <c r="BL69" s="216"/>
      <c r="BM69" s="216"/>
      <c r="BN69" s="216"/>
      <c r="BO69" s="216"/>
      <c r="BP69" s="216"/>
      <c r="BQ69" s="213">
        <v>63</v>
      </c>
      <c r="BR69" s="218"/>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7"/>
    </row>
    <row r="70" spans="1:131" s="198" customFormat="1" ht="26.25" customHeight="1">
      <c r="A70" s="212">
        <v>3</v>
      </c>
      <c r="B70" s="864" t="s">
        <v>544</v>
      </c>
      <c r="C70" s="865"/>
      <c r="D70" s="865"/>
      <c r="E70" s="865"/>
      <c r="F70" s="865"/>
      <c r="G70" s="865"/>
      <c r="H70" s="865"/>
      <c r="I70" s="865"/>
      <c r="J70" s="865"/>
      <c r="K70" s="865"/>
      <c r="L70" s="865"/>
      <c r="M70" s="865"/>
      <c r="N70" s="865"/>
      <c r="O70" s="865"/>
      <c r="P70" s="866"/>
      <c r="Q70" s="867">
        <v>48</v>
      </c>
      <c r="R70" s="819"/>
      <c r="S70" s="819"/>
      <c r="T70" s="819"/>
      <c r="U70" s="819"/>
      <c r="V70" s="819">
        <v>35</v>
      </c>
      <c r="W70" s="819"/>
      <c r="X70" s="819"/>
      <c r="Y70" s="819"/>
      <c r="Z70" s="819"/>
      <c r="AA70" s="819">
        <v>13</v>
      </c>
      <c r="AB70" s="819"/>
      <c r="AC70" s="819"/>
      <c r="AD70" s="819"/>
      <c r="AE70" s="819"/>
      <c r="AF70" s="819">
        <v>13</v>
      </c>
      <c r="AG70" s="819"/>
      <c r="AH70" s="819"/>
      <c r="AI70" s="819"/>
      <c r="AJ70" s="819"/>
      <c r="AK70" s="819" t="s">
        <v>556</v>
      </c>
      <c r="AL70" s="819"/>
      <c r="AM70" s="819"/>
      <c r="AN70" s="819"/>
      <c r="AO70" s="819"/>
      <c r="AP70" s="819" t="s">
        <v>556</v>
      </c>
      <c r="AQ70" s="819"/>
      <c r="AR70" s="819"/>
      <c r="AS70" s="819"/>
      <c r="AT70" s="819"/>
      <c r="AU70" s="819" t="s">
        <v>556</v>
      </c>
      <c r="AV70" s="819"/>
      <c r="AW70" s="819"/>
      <c r="AX70" s="819"/>
      <c r="AY70" s="819"/>
      <c r="AZ70" s="868"/>
      <c r="BA70" s="868"/>
      <c r="BB70" s="868"/>
      <c r="BC70" s="868"/>
      <c r="BD70" s="869"/>
      <c r="BE70" s="216"/>
      <c r="BF70" s="216"/>
      <c r="BG70" s="216"/>
      <c r="BH70" s="216"/>
      <c r="BI70" s="216"/>
      <c r="BJ70" s="216"/>
      <c r="BK70" s="216"/>
      <c r="BL70" s="216"/>
      <c r="BM70" s="216"/>
      <c r="BN70" s="216"/>
      <c r="BO70" s="216"/>
      <c r="BP70" s="216"/>
      <c r="BQ70" s="213">
        <v>64</v>
      </c>
      <c r="BR70" s="218"/>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7"/>
    </row>
    <row r="71" spans="1:131" s="198" customFormat="1" ht="26.25" customHeight="1">
      <c r="A71" s="212">
        <v>4</v>
      </c>
      <c r="B71" s="864" t="s">
        <v>545</v>
      </c>
      <c r="C71" s="865"/>
      <c r="D71" s="865"/>
      <c r="E71" s="865"/>
      <c r="F71" s="865"/>
      <c r="G71" s="865"/>
      <c r="H71" s="865"/>
      <c r="I71" s="865"/>
      <c r="J71" s="865"/>
      <c r="K71" s="865"/>
      <c r="L71" s="865"/>
      <c r="M71" s="865"/>
      <c r="N71" s="865"/>
      <c r="O71" s="865"/>
      <c r="P71" s="866"/>
      <c r="Q71" s="867">
        <v>31</v>
      </c>
      <c r="R71" s="819"/>
      <c r="S71" s="819"/>
      <c r="T71" s="819"/>
      <c r="U71" s="819"/>
      <c r="V71" s="819">
        <v>13</v>
      </c>
      <c r="W71" s="819"/>
      <c r="X71" s="819"/>
      <c r="Y71" s="819"/>
      <c r="Z71" s="819"/>
      <c r="AA71" s="819">
        <v>18</v>
      </c>
      <c r="AB71" s="819"/>
      <c r="AC71" s="819"/>
      <c r="AD71" s="819"/>
      <c r="AE71" s="819"/>
      <c r="AF71" s="819">
        <v>18</v>
      </c>
      <c r="AG71" s="819"/>
      <c r="AH71" s="819"/>
      <c r="AI71" s="819"/>
      <c r="AJ71" s="819"/>
      <c r="AK71" s="819" t="s">
        <v>556</v>
      </c>
      <c r="AL71" s="819"/>
      <c r="AM71" s="819"/>
      <c r="AN71" s="819"/>
      <c r="AO71" s="819"/>
      <c r="AP71" s="819" t="s">
        <v>556</v>
      </c>
      <c r="AQ71" s="819"/>
      <c r="AR71" s="819"/>
      <c r="AS71" s="819"/>
      <c r="AT71" s="819"/>
      <c r="AU71" s="819" t="s">
        <v>556</v>
      </c>
      <c r="AV71" s="819"/>
      <c r="AW71" s="819"/>
      <c r="AX71" s="819"/>
      <c r="AY71" s="819"/>
      <c r="AZ71" s="868"/>
      <c r="BA71" s="868"/>
      <c r="BB71" s="868"/>
      <c r="BC71" s="868"/>
      <c r="BD71" s="869"/>
      <c r="BE71" s="216"/>
      <c r="BF71" s="216"/>
      <c r="BG71" s="216"/>
      <c r="BH71" s="216"/>
      <c r="BI71" s="216"/>
      <c r="BJ71" s="216"/>
      <c r="BK71" s="216"/>
      <c r="BL71" s="216"/>
      <c r="BM71" s="216"/>
      <c r="BN71" s="216"/>
      <c r="BO71" s="216"/>
      <c r="BP71" s="216"/>
      <c r="BQ71" s="213">
        <v>65</v>
      </c>
      <c r="BR71" s="218"/>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7"/>
    </row>
    <row r="72" spans="1:131" s="198" customFormat="1" ht="26.25" customHeight="1">
      <c r="A72" s="212">
        <v>5</v>
      </c>
      <c r="B72" s="864" t="s">
        <v>546</v>
      </c>
      <c r="C72" s="865"/>
      <c r="D72" s="865"/>
      <c r="E72" s="865"/>
      <c r="F72" s="865"/>
      <c r="G72" s="865"/>
      <c r="H72" s="865"/>
      <c r="I72" s="865"/>
      <c r="J72" s="865"/>
      <c r="K72" s="865"/>
      <c r="L72" s="865"/>
      <c r="M72" s="865"/>
      <c r="N72" s="865"/>
      <c r="O72" s="865"/>
      <c r="P72" s="866"/>
      <c r="Q72" s="867">
        <v>8</v>
      </c>
      <c r="R72" s="819"/>
      <c r="S72" s="819"/>
      <c r="T72" s="819"/>
      <c r="U72" s="819"/>
      <c r="V72" s="819">
        <v>6</v>
      </c>
      <c r="W72" s="819"/>
      <c r="X72" s="819"/>
      <c r="Y72" s="819"/>
      <c r="Z72" s="819"/>
      <c r="AA72" s="819">
        <v>2</v>
      </c>
      <c r="AB72" s="819"/>
      <c r="AC72" s="819"/>
      <c r="AD72" s="819"/>
      <c r="AE72" s="819"/>
      <c r="AF72" s="819">
        <v>2</v>
      </c>
      <c r="AG72" s="819"/>
      <c r="AH72" s="819"/>
      <c r="AI72" s="819"/>
      <c r="AJ72" s="819"/>
      <c r="AK72" s="819" t="s">
        <v>556</v>
      </c>
      <c r="AL72" s="819"/>
      <c r="AM72" s="819"/>
      <c r="AN72" s="819"/>
      <c r="AO72" s="819"/>
      <c r="AP72" s="819" t="s">
        <v>556</v>
      </c>
      <c r="AQ72" s="819"/>
      <c r="AR72" s="819"/>
      <c r="AS72" s="819"/>
      <c r="AT72" s="819"/>
      <c r="AU72" s="819" t="s">
        <v>556</v>
      </c>
      <c r="AV72" s="819"/>
      <c r="AW72" s="819"/>
      <c r="AX72" s="819"/>
      <c r="AY72" s="819"/>
      <c r="AZ72" s="868"/>
      <c r="BA72" s="868"/>
      <c r="BB72" s="868"/>
      <c r="BC72" s="868"/>
      <c r="BD72" s="869"/>
      <c r="BE72" s="216"/>
      <c r="BF72" s="216"/>
      <c r="BG72" s="216"/>
      <c r="BH72" s="216"/>
      <c r="BI72" s="216"/>
      <c r="BJ72" s="216"/>
      <c r="BK72" s="216"/>
      <c r="BL72" s="216"/>
      <c r="BM72" s="216"/>
      <c r="BN72" s="216"/>
      <c r="BO72" s="216"/>
      <c r="BP72" s="216"/>
      <c r="BQ72" s="213">
        <v>66</v>
      </c>
      <c r="BR72" s="218"/>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7"/>
    </row>
    <row r="73" spans="1:131" s="198" customFormat="1" ht="26.25" customHeight="1">
      <c r="A73" s="212">
        <v>6</v>
      </c>
      <c r="B73" s="864" t="s">
        <v>547</v>
      </c>
      <c r="C73" s="865"/>
      <c r="D73" s="865"/>
      <c r="E73" s="865"/>
      <c r="F73" s="865"/>
      <c r="G73" s="865"/>
      <c r="H73" s="865"/>
      <c r="I73" s="865"/>
      <c r="J73" s="865"/>
      <c r="K73" s="865"/>
      <c r="L73" s="865"/>
      <c r="M73" s="865"/>
      <c r="N73" s="865"/>
      <c r="O73" s="865"/>
      <c r="P73" s="866"/>
      <c r="Q73" s="867">
        <v>10</v>
      </c>
      <c r="R73" s="819"/>
      <c r="S73" s="819"/>
      <c r="T73" s="819"/>
      <c r="U73" s="819"/>
      <c r="V73" s="819">
        <v>7</v>
      </c>
      <c r="W73" s="819"/>
      <c r="X73" s="819"/>
      <c r="Y73" s="819"/>
      <c r="Z73" s="819"/>
      <c r="AA73" s="819">
        <v>3</v>
      </c>
      <c r="AB73" s="819"/>
      <c r="AC73" s="819"/>
      <c r="AD73" s="819"/>
      <c r="AE73" s="819"/>
      <c r="AF73" s="819">
        <v>3</v>
      </c>
      <c r="AG73" s="819"/>
      <c r="AH73" s="819"/>
      <c r="AI73" s="819"/>
      <c r="AJ73" s="819"/>
      <c r="AK73" s="819" t="s">
        <v>556</v>
      </c>
      <c r="AL73" s="819"/>
      <c r="AM73" s="819"/>
      <c r="AN73" s="819"/>
      <c r="AO73" s="819"/>
      <c r="AP73" s="819" t="s">
        <v>556</v>
      </c>
      <c r="AQ73" s="819"/>
      <c r="AR73" s="819"/>
      <c r="AS73" s="819"/>
      <c r="AT73" s="819"/>
      <c r="AU73" s="819" t="s">
        <v>556</v>
      </c>
      <c r="AV73" s="819"/>
      <c r="AW73" s="819"/>
      <c r="AX73" s="819"/>
      <c r="AY73" s="819"/>
      <c r="AZ73" s="868"/>
      <c r="BA73" s="868"/>
      <c r="BB73" s="868"/>
      <c r="BC73" s="868"/>
      <c r="BD73" s="869"/>
      <c r="BE73" s="216"/>
      <c r="BF73" s="216"/>
      <c r="BG73" s="216"/>
      <c r="BH73" s="216"/>
      <c r="BI73" s="216"/>
      <c r="BJ73" s="216"/>
      <c r="BK73" s="216"/>
      <c r="BL73" s="216"/>
      <c r="BM73" s="216"/>
      <c r="BN73" s="216"/>
      <c r="BO73" s="216"/>
      <c r="BP73" s="216"/>
      <c r="BQ73" s="213">
        <v>67</v>
      </c>
      <c r="BR73" s="218"/>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7"/>
    </row>
    <row r="74" spans="1:131" s="198" customFormat="1" ht="26.25" customHeight="1">
      <c r="A74" s="212">
        <v>7</v>
      </c>
      <c r="B74" s="864" t="s">
        <v>548</v>
      </c>
      <c r="C74" s="865"/>
      <c r="D74" s="865"/>
      <c r="E74" s="865"/>
      <c r="F74" s="865"/>
      <c r="G74" s="865"/>
      <c r="H74" s="865"/>
      <c r="I74" s="865"/>
      <c r="J74" s="865"/>
      <c r="K74" s="865"/>
      <c r="L74" s="865"/>
      <c r="M74" s="865"/>
      <c r="N74" s="865"/>
      <c r="O74" s="865"/>
      <c r="P74" s="866"/>
      <c r="Q74" s="867">
        <v>6</v>
      </c>
      <c r="R74" s="819"/>
      <c r="S74" s="819"/>
      <c r="T74" s="819"/>
      <c r="U74" s="819"/>
      <c r="V74" s="819">
        <v>1</v>
      </c>
      <c r="W74" s="819"/>
      <c r="X74" s="819"/>
      <c r="Y74" s="819"/>
      <c r="Z74" s="819"/>
      <c r="AA74" s="819">
        <v>5</v>
      </c>
      <c r="AB74" s="819"/>
      <c r="AC74" s="819"/>
      <c r="AD74" s="819"/>
      <c r="AE74" s="819"/>
      <c r="AF74" s="819">
        <v>5</v>
      </c>
      <c r="AG74" s="819"/>
      <c r="AH74" s="819"/>
      <c r="AI74" s="819"/>
      <c r="AJ74" s="819"/>
      <c r="AK74" s="819" t="s">
        <v>556</v>
      </c>
      <c r="AL74" s="819"/>
      <c r="AM74" s="819"/>
      <c r="AN74" s="819"/>
      <c r="AO74" s="819"/>
      <c r="AP74" s="819" t="s">
        <v>556</v>
      </c>
      <c r="AQ74" s="819"/>
      <c r="AR74" s="819"/>
      <c r="AS74" s="819"/>
      <c r="AT74" s="819"/>
      <c r="AU74" s="819" t="s">
        <v>556</v>
      </c>
      <c r="AV74" s="819"/>
      <c r="AW74" s="819"/>
      <c r="AX74" s="819"/>
      <c r="AY74" s="819"/>
      <c r="AZ74" s="868"/>
      <c r="BA74" s="868"/>
      <c r="BB74" s="868"/>
      <c r="BC74" s="868"/>
      <c r="BD74" s="869"/>
      <c r="BE74" s="216"/>
      <c r="BF74" s="216"/>
      <c r="BG74" s="216"/>
      <c r="BH74" s="216"/>
      <c r="BI74" s="216"/>
      <c r="BJ74" s="216"/>
      <c r="BK74" s="216"/>
      <c r="BL74" s="216"/>
      <c r="BM74" s="216"/>
      <c r="BN74" s="216"/>
      <c r="BO74" s="216"/>
      <c r="BP74" s="216"/>
      <c r="BQ74" s="213">
        <v>68</v>
      </c>
      <c r="BR74" s="218"/>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7"/>
    </row>
    <row r="75" spans="1:131" s="198" customFormat="1" ht="26.25" customHeight="1">
      <c r="A75" s="212">
        <v>8</v>
      </c>
      <c r="B75" s="864"/>
      <c r="C75" s="865"/>
      <c r="D75" s="865"/>
      <c r="E75" s="865"/>
      <c r="F75" s="865"/>
      <c r="G75" s="865"/>
      <c r="H75" s="865"/>
      <c r="I75" s="865"/>
      <c r="J75" s="865"/>
      <c r="K75" s="865"/>
      <c r="L75" s="865"/>
      <c r="M75" s="865"/>
      <c r="N75" s="865"/>
      <c r="O75" s="865"/>
      <c r="P75" s="866"/>
      <c r="Q75" s="870"/>
      <c r="R75" s="871"/>
      <c r="S75" s="871"/>
      <c r="T75" s="871"/>
      <c r="U75" s="818"/>
      <c r="V75" s="872"/>
      <c r="W75" s="871"/>
      <c r="X75" s="871"/>
      <c r="Y75" s="871"/>
      <c r="Z75" s="818"/>
      <c r="AA75" s="872"/>
      <c r="AB75" s="871"/>
      <c r="AC75" s="871"/>
      <c r="AD75" s="871"/>
      <c r="AE75" s="818"/>
      <c r="AF75" s="872"/>
      <c r="AG75" s="871"/>
      <c r="AH75" s="871"/>
      <c r="AI75" s="871"/>
      <c r="AJ75" s="818"/>
      <c r="AK75" s="872"/>
      <c r="AL75" s="871"/>
      <c r="AM75" s="871"/>
      <c r="AN75" s="871"/>
      <c r="AO75" s="818"/>
      <c r="AP75" s="872"/>
      <c r="AQ75" s="871"/>
      <c r="AR75" s="871"/>
      <c r="AS75" s="871"/>
      <c r="AT75" s="818"/>
      <c r="AU75" s="872"/>
      <c r="AV75" s="871"/>
      <c r="AW75" s="871"/>
      <c r="AX75" s="871"/>
      <c r="AY75" s="818"/>
      <c r="AZ75" s="868"/>
      <c r="BA75" s="868"/>
      <c r="BB75" s="868"/>
      <c r="BC75" s="868"/>
      <c r="BD75" s="869"/>
      <c r="BE75" s="216"/>
      <c r="BF75" s="216"/>
      <c r="BG75" s="216"/>
      <c r="BH75" s="216"/>
      <c r="BI75" s="216"/>
      <c r="BJ75" s="216"/>
      <c r="BK75" s="216"/>
      <c r="BL75" s="216"/>
      <c r="BM75" s="216"/>
      <c r="BN75" s="216"/>
      <c r="BO75" s="216"/>
      <c r="BP75" s="216"/>
      <c r="BQ75" s="213">
        <v>69</v>
      </c>
      <c r="BR75" s="218"/>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7"/>
    </row>
    <row r="76" spans="1:131" s="198" customFormat="1" ht="26.25" customHeight="1">
      <c r="A76" s="212">
        <v>9</v>
      </c>
      <c r="B76" s="864"/>
      <c r="C76" s="865"/>
      <c r="D76" s="865"/>
      <c r="E76" s="865"/>
      <c r="F76" s="865"/>
      <c r="G76" s="865"/>
      <c r="H76" s="865"/>
      <c r="I76" s="865"/>
      <c r="J76" s="865"/>
      <c r="K76" s="865"/>
      <c r="L76" s="865"/>
      <c r="M76" s="865"/>
      <c r="N76" s="865"/>
      <c r="O76" s="865"/>
      <c r="P76" s="866"/>
      <c r="Q76" s="870"/>
      <c r="R76" s="871"/>
      <c r="S76" s="871"/>
      <c r="T76" s="871"/>
      <c r="U76" s="818"/>
      <c r="V76" s="872"/>
      <c r="W76" s="871"/>
      <c r="X76" s="871"/>
      <c r="Y76" s="871"/>
      <c r="Z76" s="818"/>
      <c r="AA76" s="872"/>
      <c r="AB76" s="871"/>
      <c r="AC76" s="871"/>
      <c r="AD76" s="871"/>
      <c r="AE76" s="818"/>
      <c r="AF76" s="872"/>
      <c r="AG76" s="871"/>
      <c r="AH76" s="871"/>
      <c r="AI76" s="871"/>
      <c r="AJ76" s="818"/>
      <c r="AK76" s="872"/>
      <c r="AL76" s="871"/>
      <c r="AM76" s="871"/>
      <c r="AN76" s="871"/>
      <c r="AO76" s="818"/>
      <c r="AP76" s="872"/>
      <c r="AQ76" s="871"/>
      <c r="AR76" s="871"/>
      <c r="AS76" s="871"/>
      <c r="AT76" s="818"/>
      <c r="AU76" s="872"/>
      <c r="AV76" s="871"/>
      <c r="AW76" s="871"/>
      <c r="AX76" s="871"/>
      <c r="AY76" s="818"/>
      <c r="AZ76" s="868"/>
      <c r="BA76" s="868"/>
      <c r="BB76" s="868"/>
      <c r="BC76" s="868"/>
      <c r="BD76" s="869"/>
      <c r="BE76" s="216"/>
      <c r="BF76" s="216"/>
      <c r="BG76" s="216"/>
      <c r="BH76" s="216"/>
      <c r="BI76" s="216"/>
      <c r="BJ76" s="216"/>
      <c r="BK76" s="216"/>
      <c r="BL76" s="216"/>
      <c r="BM76" s="216"/>
      <c r="BN76" s="216"/>
      <c r="BO76" s="216"/>
      <c r="BP76" s="216"/>
      <c r="BQ76" s="213">
        <v>70</v>
      </c>
      <c r="BR76" s="218"/>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7"/>
    </row>
    <row r="77" spans="1:131" s="198" customFormat="1" ht="26.25" customHeight="1">
      <c r="A77" s="212">
        <v>10</v>
      </c>
      <c r="B77" s="864"/>
      <c r="C77" s="865"/>
      <c r="D77" s="865"/>
      <c r="E77" s="865"/>
      <c r="F77" s="865"/>
      <c r="G77" s="865"/>
      <c r="H77" s="865"/>
      <c r="I77" s="865"/>
      <c r="J77" s="865"/>
      <c r="K77" s="865"/>
      <c r="L77" s="865"/>
      <c r="M77" s="865"/>
      <c r="N77" s="865"/>
      <c r="O77" s="865"/>
      <c r="P77" s="866"/>
      <c r="Q77" s="870"/>
      <c r="R77" s="871"/>
      <c r="S77" s="871"/>
      <c r="T77" s="871"/>
      <c r="U77" s="818"/>
      <c r="V77" s="872"/>
      <c r="W77" s="871"/>
      <c r="X77" s="871"/>
      <c r="Y77" s="871"/>
      <c r="Z77" s="818"/>
      <c r="AA77" s="872"/>
      <c r="AB77" s="871"/>
      <c r="AC77" s="871"/>
      <c r="AD77" s="871"/>
      <c r="AE77" s="818"/>
      <c r="AF77" s="872"/>
      <c r="AG77" s="871"/>
      <c r="AH77" s="871"/>
      <c r="AI77" s="871"/>
      <c r="AJ77" s="818"/>
      <c r="AK77" s="872"/>
      <c r="AL77" s="871"/>
      <c r="AM77" s="871"/>
      <c r="AN77" s="871"/>
      <c r="AO77" s="818"/>
      <c r="AP77" s="872"/>
      <c r="AQ77" s="871"/>
      <c r="AR77" s="871"/>
      <c r="AS77" s="871"/>
      <c r="AT77" s="818"/>
      <c r="AU77" s="872"/>
      <c r="AV77" s="871"/>
      <c r="AW77" s="871"/>
      <c r="AX77" s="871"/>
      <c r="AY77" s="818"/>
      <c r="AZ77" s="868"/>
      <c r="BA77" s="868"/>
      <c r="BB77" s="868"/>
      <c r="BC77" s="868"/>
      <c r="BD77" s="869"/>
      <c r="BE77" s="216"/>
      <c r="BF77" s="216"/>
      <c r="BG77" s="216"/>
      <c r="BH77" s="216"/>
      <c r="BI77" s="216"/>
      <c r="BJ77" s="216"/>
      <c r="BK77" s="216"/>
      <c r="BL77" s="216"/>
      <c r="BM77" s="216"/>
      <c r="BN77" s="216"/>
      <c r="BO77" s="216"/>
      <c r="BP77" s="216"/>
      <c r="BQ77" s="213">
        <v>71</v>
      </c>
      <c r="BR77" s="218"/>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7"/>
    </row>
    <row r="78" spans="1:131" s="198" customFormat="1" ht="26.25" customHeight="1">
      <c r="A78" s="212">
        <v>11</v>
      </c>
      <c r="B78" s="864"/>
      <c r="C78" s="865"/>
      <c r="D78" s="865"/>
      <c r="E78" s="865"/>
      <c r="F78" s="865"/>
      <c r="G78" s="865"/>
      <c r="H78" s="865"/>
      <c r="I78" s="865"/>
      <c r="J78" s="865"/>
      <c r="K78" s="865"/>
      <c r="L78" s="865"/>
      <c r="M78" s="865"/>
      <c r="N78" s="865"/>
      <c r="O78" s="865"/>
      <c r="P78" s="866"/>
      <c r="Q78" s="867"/>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8"/>
      <c r="BA78" s="868"/>
      <c r="BB78" s="868"/>
      <c r="BC78" s="868"/>
      <c r="BD78" s="869"/>
      <c r="BE78" s="216"/>
      <c r="BF78" s="216"/>
      <c r="BG78" s="216"/>
      <c r="BH78" s="216"/>
      <c r="BI78" s="216"/>
      <c r="BJ78" s="219"/>
      <c r="BK78" s="219"/>
      <c r="BL78" s="219"/>
      <c r="BM78" s="219"/>
      <c r="BN78" s="219"/>
      <c r="BO78" s="216"/>
      <c r="BP78" s="216"/>
      <c r="BQ78" s="213">
        <v>72</v>
      </c>
      <c r="BR78" s="218"/>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7"/>
    </row>
    <row r="79" spans="1:131" s="198" customFormat="1" ht="26.25" customHeight="1">
      <c r="A79" s="212">
        <v>12</v>
      </c>
      <c r="B79" s="864"/>
      <c r="C79" s="865"/>
      <c r="D79" s="865"/>
      <c r="E79" s="865"/>
      <c r="F79" s="865"/>
      <c r="G79" s="865"/>
      <c r="H79" s="865"/>
      <c r="I79" s="865"/>
      <c r="J79" s="865"/>
      <c r="K79" s="865"/>
      <c r="L79" s="865"/>
      <c r="M79" s="865"/>
      <c r="N79" s="865"/>
      <c r="O79" s="865"/>
      <c r="P79" s="866"/>
      <c r="Q79" s="867"/>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8"/>
      <c r="BA79" s="868"/>
      <c r="BB79" s="868"/>
      <c r="BC79" s="868"/>
      <c r="BD79" s="869"/>
      <c r="BE79" s="216"/>
      <c r="BF79" s="216"/>
      <c r="BG79" s="216"/>
      <c r="BH79" s="216"/>
      <c r="BI79" s="216"/>
      <c r="BJ79" s="219"/>
      <c r="BK79" s="219"/>
      <c r="BL79" s="219"/>
      <c r="BM79" s="219"/>
      <c r="BN79" s="219"/>
      <c r="BO79" s="216"/>
      <c r="BP79" s="216"/>
      <c r="BQ79" s="213">
        <v>73</v>
      </c>
      <c r="BR79" s="218"/>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7"/>
    </row>
    <row r="80" spans="1:131" s="198" customFormat="1" ht="26.25" customHeight="1">
      <c r="A80" s="212">
        <v>13</v>
      </c>
      <c r="B80" s="864"/>
      <c r="C80" s="865"/>
      <c r="D80" s="865"/>
      <c r="E80" s="865"/>
      <c r="F80" s="865"/>
      <c r="G80" s="865"/>
      <c r="H80" s="865"/>
      <c r="I80" s="865"/>
      <c r="J80" s="865"/>
      <c r="K80" s="865"/>
      <c r="L80" s="865"/>
      <c r="M80" s="865"/>
      <c r="N80" s="865"/>
      <c r="O80" s="865"/>
      <c r="P80" s="866"/>
      <c r="Q80" s="867"/>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8"/>
      <c r="BA80" s="868"/>
      <c r="BB80" s="868"/>
      <c r="BC80" s="868"/>
      <c r="BD80" s="869"/>
      <c r="BE80" s="216"/>
      <c r="BF80" s="216"/>
      <c r="BG80" s="216"/>
      <c r="BH80" s="216"/>
      <c r="BI80" s="216"/>
      <c r="BJ80" s="216"/>
      <c r="BK80" s="216"/>
      <c r="BL80" s="216"/>
      <c r="BM80" s="216"/>
      <c r="BN80" s="216"/>
      <c r="BO80" s="216"/>
      <c r="BP80" s="216"/>
      <c r="BQ80" s="213">
        <v>74</v>
      </c>
      <c r="BR80" s="218"/>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7"/>
    </row>
    <row r="81" spans="1:131" s="198" customFormat="1" ht="26.25" customHeight="1">
      <c r="A81" s="212">
        <v>14</v>
      </c>
      <c r="B81" s="864"/>
      <c r="C81" s="865"/>
      <c r="D81" s="865"/>
      <c r="E81" s="865"/>
      <c r="F81" s="865"/>
      <c r="G81" s="865"/>
      <c r="H81" s="865"/>
      <c r="I81" s="865"/>
      <c r="J81" s="865"/>
      <c r="K81" s="865"/>
      <c r="L81" s="865"/>
      <c r="M81" s="865"/>
      <c r="N81" s="865"/>
      <c r="O81" s="865"/>
      <c r="P81" s="866"/>
      <c r="Q81" s="867"/>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8"/>
      <c r="BA81" s="868"/>
      <c r="BB81" s="868"/>
      <c r="BC81" s="868"/>
      <c r="BD81" s="869"/>
      <c r="BE81" s="216"/>
      <c r="BF81" s="216"/>
      <c r="BG81" s="216"/>
      <c r="BH81" s="216"/>
      <c r="BI81" s="216"/>
      <c r="BJ81" s="216"/>
      <c r="BK81" s="216"/>
      <c r="BL81" s="216"/>
      <c r="BM81" s="216"/>
      <c r="BN81" s="216"/>
      <c r="BO81" s="216"/>
      <c r="BP81" s="216"/>
      <c r="BQ81" s="213">
        <v>75</v>
      </c>
      <c r="BR81" s="218"/>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7"/>
    </row>
    <row r="82" spans="1:131" s="198" customFormat="1" ht="26.25" customHeight="1">
      <c r="A82" s="212">
        <v>15</v>
      </c>
      <c r="B82" s="864"/>
      <c r="C82" s="865"/>
      <c r="D82" s="865"/>
      <c r="E82" s="865"/>
      <c r="F82" s="865"/>
      <c r="G82" s="865"/>
      <c r="H82" s="865"/>
      <c r="I82" s="865"/>
      <c r="J82" s="865"/>
      <c r="K82" s="865"/>
      <c r="L82" s="865"/>
      <c r="M82" s="865"/>
      <c r="N82" s="865"/>
      <c r="O82" s="865"/>
      <c r="P82" s="866"/>
      <c r="Q82" s="867"/>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8"/>
      <c r="BA82" s="868"/>
      <c r="BB82" s="868"/>
      <c r="BC82" s="868"/>
      <c r="BD82" s="869"/>
      <c r="BE82" s="216"/>
      <c r="BF82" s="216"/>
      <c r="BG82" s="216"/>
      <c r="BH82" s="216"/>
      <c r="BI82" s="216"/>
      <c r="BJ82" s="216"/>
      <c r="BK82" s="216"/>
      <c r="BL82" s="216"/>
      <c r="BM82" s="216"/>
      <c r="BN82" s="216"/>
      <c r="BO82" s="216"/>
      <c r="BP82" s="216"/>
      <c r="BQ82" s="213">
        <v>76</v>
      </c>
      <c r="BR82" s="218"/>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7"/>
    </row>
    <row r="83" spans="1:131" s="198" customFormat="1" ht="26.25" customHeight="1">
      <c r="A83" s="212">
        <v>16</v>
      </c>
      <c r="B83" s="864"/>
      <c r="C83" s="865"/>
      <c r="D83" s="865"/>
      <c r="E83" s="865"/>
      <c r="F83" s="865"/>
      <c r="G83" s="865"/>
      <c r="H83" s="865"/>
      <c r="I83" s="865"/>
      <c r="J83" s="865"/>
      <c r="K83" s="865"/>
      <c r="L83" s="865"/>
      <c r="M83" s="865"/>
      <c r="N83" s="865"/>
      <c r="O83" s="865"/>
      <c r="P83" s="866"/>
      <c r="Q83" s="867"/>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8"/>
      <c r="BA83" s="868"/>
      <c r="BB83" s="868"/>
      <c r="BC83" s="868"/>
      <c r="BD83" s="869"/>
      <c r="BE83" s="216"/>
      <c r="BF83" s="216"/>
      <c r="BG83" s="216"/>
      <c r="BH83" s="216"/>
      <c r="BI83" s="216"/>
      <c r="BJ83" s="216"/>
      <c r="BK83" s="216"/>
      <c r="BL83" s="216"/>
      <c r="BM83" s="216"/>
      <c r="BN83" s="216"/>
      <c r="BO83" s="216"/>
      <c r="BP83" s="216"/>
      <c r="BQ83" s="213">
        <v>77</v>
      </c>
      <c r="BR83" s="218"/>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7"/>
    </row>
    <row r="84" spans="1:131" s="198" customFormat="1" ht="26.25" customHeight="1">
      <c r="A84" s="212">
        <v>17</v>
      </c>
      <c r="B84" s="864"/>
      <c r="C84" s="865"/>
      <c r="D84" s="865"/>
      <c r="E84" s="865"/>
      <c r="F84" s="865"/>
      <c r="G84" s="865"/>
      <c r="H84" s="865"/>
      <c r="I84" s="865"/>
      <c r="J84" s="865"/>
      <c r="K84" s="865"/>
      <c r="L84" s="865"/>
      <c r="M84" s="865"/>
      <c r="N84" s="865"/>
      <c r="O84" s="865"/>
      <c r="P84" s="866"/>
      <c r="Q84" s="867"/>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8"/>
      <c r="BA84" s="868"/>
      <c r="BB84" s="868"/>
      <c r="BC84" s="868"/>
      <c r="BD84" s="869"/>
      <c r="BE84" s="216"/>
      <c r="BF84" s="216"/>
      <c r="BG84" s="216"/>
      <c r="BH84" s="216"/>
      <c r="BI84" s="216"/>
      <c r="BJ84" s="216"/>
      <c r="BK84" s="216"/>
      <c r="BL84" s="216"/>
      <c r="BM84" s="216"/>
      <c r="BN84" s="216"/>
      <c r="BO84" s="216"/>
      <c r="BP84" s="216"/>
      <c r="BQ84" s="213">
        <v>78</v>
      </c>
      <c r="BR84" s="218"/>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7"/>
    </row>
    <row r="85" spans="1:131" s="198" customFormat="1" ht="26.25" customHeight="1">
      <c r="A85" s="212">
        <v>18</v>
      </c>
      <c r="B85" s="864"/>
      <c r="C85" s="865"/>
      <c r="D85" s="865"/>
      <c r="E85" s="865"/>
      <c r="F85" s="865"/>
      <c r="G85" s="865"/>
      <c r="H85" s="865"/>
      <c r="I85" s="865"/>
      <c r="J85" s="865"/>
      <c r="K85" s="865"/>
      <c r="L85" s="865"/>
      <c r="M85" s="865"/>
      <c r="N85" s="865"/>
      <c r="O85" s="865"/>
      <c r="P85" s="866"/>
      <c r="Q85" s="867"/>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8"/>
      <c r="BA85" s="868"/>
      <c r="BB85" s="868"/>
      <c r="BC85" s="868"/>
      <c r="BD85" s="869"/>
      <c r="BE85" s="216"/>
      <c r="BF85" s="216"/>
      <c r="BG85" s="216"/>
      <c r="BH85" s="216"/>
      <c r="BI85" s="216"/>
      <c r="BJ85" s="216"/>
      <c r="BK85" s="216"/>
      <c r="BL85" s="216"/>
      <c r="BM85" s="216"/>
      <c r="BN85" s="216"/>
      <c r="BO85" s="216"/>
      <c r="BP85" s="216"/>
      <c r="BQ85" s="213">
        <v>79</v>
      </c>
      <c r="BR85" s="218"/>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7"/>
    </row>
    <row r="86" spans="1:131" s="198" customFormat="1" ht="26.25" customHeight="1">
      <c r="A86" s="212">
        <v>19</v>
      </c>
      <c r="B86" s="864"/>
      <c r="C86" s="865"/>
      <c r="D86" s="865"/>
      <c r="E86" s="865"/>
      <c r="F86" s="865"/>
      <c r="G86" s="865"/>
      <c r="H86" s="865"/>
      <c r="I86" s="865"/>
      <c r="J86" s="865"/>
      <c r="K86" s="865"/>
      <c r="L86" s="865"/>
      <c r="M86" s="865"/>
      <c r="N86" s="865"/>
      <c r="O86" s="865"/>
      <c r="P86" s="866"/>
      <c r="Q86" s="867"/>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8"/>
      <c r="BA86" s="868"/>
      <c r="BB86" s="868"/>
      <c r="BC86" s="868"/>
      <c r="BD86" s="869"/>
      <c r="BE86" s="216"/>
      <c r="BF86" s="216"/>
      <c r="BG86" s="216"/>
      <c r="BH86" s="216"/>
      <c r="BI86" s="216"/>
      <c r="BJ86" s="216"/>
      <c r="BK86" s="216"/>
      <c r="BL86" s="216"/>
      <c r="BM86" s="216"/>
      <c r="BN86" s="216"/>
      <c r="BO86" s="216"/>
      <c r="BP86" s="216"/>
      <c r="BQ86" s="213">
        <v>80</v>
      </c>
      <c r="BR86" s="218"/>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7"/>
    </row>
    <row r="88" spans="1:131" s="198" customFormat="1" ht="26.25" customHeight="1" thickBot="1">
      <c r="A88" s="215" t="s">
        <v>370</v>
      </c>
      <c r="B88" s="778" t="s">
        <v>399</v>
      </c>
      <c r="C88" s="779"/>
      <c r="D88" s="779"/>
      <c r="E88" s="779"/>
      <c r="F88" s="779"/>
      <c r="G88" s="779"/>
      <c r="H88" s="779"/>
      <c r="I88" s="779"/>
      <c r="J88" s="779"/>
      <c r="K88" s="779"/>
      <c r="L88" s="779"/>
      <c r="M88" s="779"/>
      <c r="N88" s="779"/>
      <c r="O88" s="779"/>
      <c r="P88" s="780"/>
      <c r="Q88" s="829"/>
      <c r="R88" s="830"/>
      <c r="S88" s="830"/>
      <c r="T88" s="830"/>
      <c r="U88" s="830"/>
      <c r="V88" s="830"/>
      <c r="W88" s="830"/>
      <c r="X88" s="830"/>
      <c r="Y88" s="830"/>
      <c r="Z88" s="830"/>
      <c r="AA88" s="830"/>
      <c r="AB88" s="830"/>
      <c r="AC88" s="830"/>
      <c r="AD88" s="830"/>
      <c r="AE88" s="830"/>
      <c r="AF88" s="833">
        <v>24676</v>
      </c>
      <c r="AG88" s="833"/>
      <c r="AH88" s="833"/>
      <c r="AI88" s="833"/>
      <c r="AJ88" s="833"/>
      <c r="AK88" s="830"/>
      <c r="AL88" s="830"/>
      <c r="AM88" s="830"/>
      <c r="AN88" s="830"/>
      <c r="AO88" s="830"/>
      <c r="AP88" s="833"/>
      <c r="AQ88" s="833"/>
      <c r="AR88" s="833"/>
      <c r="AS88" s="833"/>
      <c r="AT88" s="833"/>
      <c r="AU88" s="833"/>
      <c r="AV88" s="833"/>
      <c r="AW88" s="833"/>
      <c r="AX88" s="833"/>
      <c r="AY88" s="833"/>
      <c r="AZ88" s="838"/>
      <c r="BA88" s="838"/>
      <c r="BB88" s="838"/>
      <c r="BC88" s="838"/>
      <c r="BD88" s="839"/>
      <c r="BE88" s="216"/>
      <c r="BF88" s="216"/>
      <c r="BG88" s="216"/>
      <c r="BH88" s="216"/>
      <c r="BI88" s="216"/>
      <c r="BJ88" s="216"/>
      <c r="BK88" s="216"/>
      <c r="BL88" s="216"/>
      <c r="BM88" s="216"/>
      <c r="BN88" s="216"/>
      <c r="BO88" s="216"/>
      <c r="BP88" s="216"/>
      <c r="BQ88" s="213">
        <v>82</v>
      </c>
      <c r="BR88" s="218"/>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400</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v>179</v>
      </c>
      <c r="CS102" s="841"/>
      <c r="CT102" s="841"/>
      <c r="CU102" s="841"/>
      <c r="CV102" s="884"/>
      <c r="CW102" s="883">
        <v>480</v>
      </c>
      <c r="CX102" s="841"/>
      <c r="CY102" s="841"/>
      <c r="CZ102" s="841"/>
      <c r="DA102" s="884"/>
      <c r="DB102" s="883"/>
      <c r="DC102" s="841"/>
      <c r="DD102" s="841"/>
      <c r="DE102" s="841"/>
      <c r="DF102" s="884"/>
      <c r="DG102" s="883">
        <v>5283</v>
      </c>
      <c r="DH102" s="841"/>
      <c r="DI102" s="841"/>
      <c r="DJ102" s="841"/>
      <c r="DK102" s="884"/>
      <c r="DL102" s="883"/>
      <c r="DM102" s="841"/>
      <c r="DN102" s="841"/>
      <c r="DO102" s="841"/>
      <c r="DP102" s="884"/>
      <c r="DQ102" s="883"/>
      <c r="DR102" s="841"/>
      <c r="DS102" s="841"/>
      <c r="DT102" s="841"/>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401</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402</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405</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406</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407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408</v>
      </c>
      <c r="AB109" s="886"/>
      <c r="AC109" s="886"/>
      <c r="AD109" s="886"/>
      <c r="AE109" s="887"/>
      <c r="AF109" s="885" t="s">
        <v>285</v>
      </c>
      <c r="AG109" s="886"/>
      <c r="AH109" s="886"/>
      <c r="AI109" s="886"/>
      <c r="AJ109" s="887"/>
      <c r="AK109" s="885" t="s">
        <v>284</v>
      </c>
      <c r="AL109" s="886"/>
      <c r="AM109" s="886"/>
      <c r="AN109" s="886"/>
      <c r="AO109" s="887"/>
      <c r="AP109" s="885" t="s">
        <v>409</v>
      </c>
      <c r="AQ109" s="886"/>
      <c r="AR109" s="886"/>
      <c r="AS109" s="886"/>
      <c r="AT109" s="888"/>
      <c r="AU109" s="907" t="s">
        <v>407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408</v>
      </c>
      <c r="BR109" s="886"/>
      <c r="BS109" s="886"/>
      <c r="BT109" s="886"/>
      <c r="BU109" s="887"/>
      <c r="BV109" s="885" t="s">
        <v>285</v>
      </c>
      <c r="BW109" s="886"/>
      <c r="BX109" s="886"/>
      <c r="BY109" s="886"/>
      <c r="BZ109" s="887"/>
      <c r="CA109" s="885" t="s">
        <v>284</v>
      </c>
      <c r="CB109" s="886"/>
      <c r="CC109" s="886"/>
      <c r="CD109" s="886"/>
      <c r="CE109" s="887"/>
      <c r="CF109" s="908" t="s">
        <v>409</v>
      </c>
      <c r="CG109" s="908"/>
      <c r="CH109" s="908"/>
      <c r="CI109" s="908"/>
      <c r="CJ109" s="908"/>
      <c r="CK109" s="885" t="s">
        <v>410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408</v>
      </c>
      <c r="DH109" s="886"/>
      <c r="DI109" s="886"/>
      <c r="DJ109" s="886"/>
      <c r="DK109" s="887"/>
      <c r="DL109" s="885" t="s">
        <v>285</v>
      </c>
      <c r="DM109" s="886"/>
      <c r="DN109" s="886"/>
      <c r="DO109" s="886"/>
      <c r="DP109" s="887"/>
      <c r="DQ109" s="885" t="s">
        <v>284</v>
      </c>
      <c r="DR109" s="886"/>
      <c r="DS109" s="886"/>
      <c r="DT109" s="886"/>
      <c r="DU109" s="887"/>
      <c r="DV109" s="885" t="s">
        <v>409</v>
      </c>
      <c r="DW109" s="886"/>
      <c r="DX109" s="886"/>
      <c r="DY109" s="886"/>
      <c r="DZ109" s="888"/>
    </row>
    <row r="110" spans="1:131" s="197" customFormat="1" ht="26.25" customHeight="1">
      <c r="A110" s="889" t="s">
        <v>411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6176941</v>
      </c>
      <c r="AB110" s="893"/>
      <c r="AC110" s="893"/>
      <c r="AD110" s="893"/>
      <c r="AE110" s="894"/>
      <c r="AF110" s="895">
        <v>6132050</v>
      </c>
      <c r="AG110" s="893"/>
      <c r="AH110" s="893"/>
      <c r="AI110" s="893"/>
      <c r="AJ110" s="894"/>
      <c r="AK110" s="895">
        <v>5753767</v>
      </c>
      <c r="AL110" s="893"/>
      <c r="AM110" s="893"/>
      <c r="AN110" s="893"/>
      <c r="AO110" s="894"/>
      <c r="AP110" s="896">
        <v>17.8</v>
      </c>
      <c r="AQ110" s="897"/>
      <c r="AR110" s="897"/>
      <c r="AS110" s="897"/>
      <c r="AT110" s="898"/>
      <c r="AU110" s="899" t="s">
        <v>60</v>
      </c>
      <c r="AV110" s="900"/>
      <c r="AW110" s="900"/>
      <c r="AX110" s="900"/>
      <c r="AY110" s="901"/>
      <c r="AZ110" s="943" t="s">
        <v>412</v>
      </c>
      <c r="BA110" s="890"/>
      <c r="BB110" s="890"/>
      <c r="BC110" s="890"/>
      <c r="BD110" s="890"/>
      <c r="BE110" s="890"/>
      <c r="BF110" s="890"/>
      <c r="BG110" s="890"/>
      <c r="BH110" s="890"/>
      <c r="BI110" s="890"/>
      <c r="BJ110" s="890"/>
      <c r="BK110" s="890"/>
      <c r="BL110" s="890"/>
      <c r="BM110" s="890"/>
      <c r="BN110" s="890"/>
      <c r="BO110" s="890"/>
      <c r="BP110" s="891"/>
      <c r="BQ110" s="929">
        <v>47577668</v>
      </c>
      <c r="BR110" s="930"/>
      <c r="BS110" s="930"/>
      <c r="BT110" s="930"/>
      <c r="BU110" s="930"/>
      <c r="BV110" s="930">
        <v>47901761</v>
      </c>
      <c r="BW110" s="930"/>
      <c r="BX110" s="930"/>
      <c r="BY110" s="930"/>
      <c r="BZ110" s="930"/>
      <c r="CA110" s="930">
        <v>50347600</v>
      </c>
      <c r="CB110" s="930"/>
      <c r="CC110" s="930"/>
      <c r="CD110" s="930"/>
      <c r="CE110" s="930"/>
      <c r="CF110" s="944">
        <v>155.69999999999999</v>
      </c>
      <c r="CG110" s="945"/>
      <c r="CH110" s="945"/>
      <c r="CI110" s="945"/>
      <c r="CJ110" s="945"/>
      <c r="CK110" s="946" t="s">
        <v>413</v>
      </c>
      <c r="CL110" s="947"/>
      <c r="CM110" s="926" t="s">
        <v>414</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111</v>
      </c>
      <c r="DH110" s="930"/>
      <c r="DI110" s="930"/>
      <c r="DJ110" s="930"/>
      <c r="DK110" s="930"/>
      <c r="DL110" s="930" t="s">
        <v>111</v>
      </c>
      <c r="DM110" s="930"/>
      <c r="DN110" s="930"/>
      <c r="DO110" s="930"/>
      <c r="DP110" s="930"/>
      <c r="DQ110" s="930" t="s">
        <v>111</v>
      </c>
      <c r="DR110" s="930"/>
      <c r="DS110" s="930"/>
      <c r="DT110" s="930"/>
      <c r="DU110" s="930"/>
      <c r="DV110" s="931" t="s">
        <v>111</v>
      </c>
      <c r="DW110" s="931"/>
      <c r="DX110" s="931"/>
      <c r="DY110" s="931"/>
      <c r="DZ110" s="932"/>
    </row>
    <row r="111" spans="1:131" s="197" customFormat="1" ht="26.25" customHeight="1">
      <c r="A111" s="933" t="s">
        <v>415</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111</v>
      </c>
      <c r="AB111" s="937"/>
      <c r="AC111" s="937"/>
      <c r="AD111" s="937"/>
      <c r="AE111" s="938"/>
      <c r="AF111" s="939" t="s">
        <v>111</v>
      </c>
      <c r="AG111" s="937"/>
      <c r="AH111" s="937"/>
      <c r="AI111" s="937"/>
      <c r="AJ111" s="938"/>
      <c r="AK111" s="939" t="s">
        <v>111</v>
      </c>
      <c r="AL111" s="937"/>
      <c r="AM111" s="937"/>
      <c r="AN111" s="937"/>
      <c r="AO111" s="938"/>
      <c r="AP111" s="940" t="s">
        <v>111</v>
      </c>
      <c r="AQ111" s="941"/>
      <c r="AR111" s="941"/>
      <c r="AS111" s="941"/>
      <c r="AT111" s="942"/>
      <c r="AU111" s="902"/>
      <c r="AV111" s="903"/>
      <c r="AW111" s="903"/>
      <c r="AX111" s="903"/>
      <c r="AY111" s="904"/>
      <c r="AZ111" s="952" t="s">
        <v>416</v>
      </c>
      <c r="BA111" s="953"/>
      <c r="BB111" s="953"/>
      <c r="BC111" s="953"/>
      <c r="BD111" s="953"/>
      <c r="BE111" s="953"/>
      <c r="BF111" s="953"/>
      <c r="BG111" s="953"/>
      <c r="BH111" s="953"/>
      <c r="BI111" s="953"/>
      <c r="BJ111" s="953"/>
      <c r="BK111" s="953"/>
      <c r="BL111" s="953"/>
      <c r="BM111" s="953"/>
      <c r="BN111" s="953"/>
      <c r="BO111" s="953"/>
      <c r="BP111" s="954"/>
      <c r="BQ111" s="922">
        <v>12074353</v>
      </c>
      <c r="BR111" s="923"/>
      <c r="BS111" s="923"/>
      <c r="BT111" s="923"/>
      <c r="BU111" s="923"/>
      <c r="BV111" s="923">
        <v>10283787</v>
      </c>
      <c r="BW111" s="923"/>
      <c r="BX111" s="923"/>
      <c r="BY111" s="923"/>
      <c r="BZ111" s="923"/>
      <c r="CA111" s="923">
        <v>8360079</v>
      </c>
      <c r="CB111" s="923"/>
      <c r="CC111" s="923"/>
      <c r="CD111" s="923"/>
      <c r="CE111" s="923"/>
      <c r="CF111" s="917">
        <v>25.8</v>
      </c>
      <c r="CG111" s="918"/>
      <c r="CH111" s="918"/>
      <c r="CI111" s="918"/>
      <c r="CJ111" s="918"/>
      <c r="CK111" s="948"/>
      <c r="CL111" s="949"/>
      <c r="CM111" s="919" t="s">
        <v>417</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111</v>
      </c>
      <c r="DH111" s="923"/>
      <c r="DI111" s="923"/>
      <c r="DJ111" s="923"/>
      <c r="DK111" s="923"/>
      <c r="DL111" s="923" t="s">
        <v>111</v>
      </c>
      <c r="DM111" s="923"/>
      <c r="DN111" s="923"/>
      <c r="DO111" s="923"/>
      <c r="DP111" s="923"/>
      <c r="DQ111" s="923" t="s">
        <v>111</v>
      </c>
      <c r="DR111" s="923"/>
      <c r="DS111" s="923"/>
      <c r="DT111" s="923"/>
      <c r="DU111" s="923"/>
      <c r="DV111" s="924" t="s">
        <v>111</v>
      </c>
      <c r="DW111" s="924"/>
      <c r="DX111" s="924"/>
      <c r="DY111" s="924"/>
      <c r="DZ111" s="925"/>
    </row>
    <row r="112" spans="1:131" s="197" customFormat="1" ht="26.25" customHeight="1">
      <c r="A112" s="955" t="s">
        <v>418</v>
      </c>
      <c r="B112" s="956"/>
      <c r="C112" s="953" t="s">
        <v>419</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111</v>
      </c>
      <c r="AB112" s="962"/>
      <c r="AC112" s="962"/>
      <c r="AD112" s="962"/>
      <c r="AE112" s="963"/>
      <c r="AF112" s="964" t="s">
        <v>111</v>
      </c>
      <c r="AG112" s="962"/>
      <c r="AH112" s="962"/>
      <c r="AI112" s="962"/>
      <c r="AJ112" s="963"/>
      <c r="AK112" s="964" t="s">
        <v>111</v>
      </c>
      <c r="AL112" s="962"/>
      <c r="AM112" s="962"/>
      <c r="AN112" s="962"/>
      <c r="AO112" s="963"/>
      <c r="AP112" s="965" t="s">
        <v>111</v>
      </c>
      <c r="AQ112" s="966"/>
      <c r="AR112" s="966"/>
      <c r="AS112" s="966"/>
      <c r="AT112" s="967"/>
      <c r="AU112" s="902"/>
      <c r="AV112" s="903"/>
      <c r="AW112" s="903"/>
      <c r="AX112" s="903"/>
      <c r="AY112" s="904"/>
      <c r="AZ112" s="952" t="s">
        <v>420</v>
      </c>
      <c r="BA112" s="953"/>
      <c r="BB112" s="953"/>
      <c r="BC112" s="953"/>
      <c r="BD112" s="953"/>
      <c r="BE112" s="953"/>
      <c r="BF112" s="953"/>
      <c r="BG112" s="953"/>
      <c r="BH112" s="953"/>
      <c r="BI112" s="953"/>
      <c r="BJ112" s="953"/>
      <c r="BK112" s="953"/>
      <c r="BL112" s="953"/>
      <c r="BM112" s="953"/>
      <c r="BN112" s="953"/>
      <c r="BO112" s="953"/>
      <c r="BP112" s="954"/>
      <c r="BQ112" s="922">
        <v>25503695</v>
      </c>
      <c r="BR112" s="923"/>
      <c r="BS112" s="923"/>
      <c r="BT112" s="923"/>
      <c r="BU112" s="923"/>
      <c r="BV112" s="923">
        <v>23071703</v>
      </c>
      <c r="BW112" s="923"/>
      <c r="BX112" s="923"/>
      <c r="BY112" s="923"/>
      <c r="BZ112" s="923"/>
      <c r="CA112" s="923">
        <v>21881686</v>
      </c>
      <c r="CB112" s="923"/>
      <c r="CC112" s="923"/>
      <c r="CD112" s="923"/>
      <c r="CE112" s="923"/>
      <c r="CF112" s="917">
        <v>67.599999999999994</v>
      </c>
      <c r="CG112" s="918"/>
      <c r="CH112" s="918"/>
      <c r="CI112" s="918"/>
      <c r="CJ112" s="918"/>
      <c r="CK112" s="948"/>
      <c r="CL112" s="949"/>
      <c r="CM112" s="919" t="s">
        <v>421</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111</v>
      </c>
      <c r="DH112" s="923"/>
      <c r="DI112" s="923"/>
      <c r="DJ112" s="923"/>
      <c r="DK112" s="923"/>
      <c r="DL112" s="923" t="s">
        <v>111</v>
      </c>
      <c r="DM112" s="923"/>
      <c r="DN112" s="923"/>
      <c r="DO112" s="923"/>
      <c r="DP112" s="923"/>
      <c r="DQ112" s="923" t="s">
        <v>111</v>
      </c>
      <c r="DR112" s="923"/>
      <c r="DS112" s="923"/>
      <c r="DT112" s="923"/>
      <c r="DU112" s="923"/>
      <c r="DV112" s="924" t="s">
        <v>111</v>
      </c>
      <c r="DW112" s="924"/>
      <c r="DX112" s="924"/>
      <c r="DY112" s="924"/>
      <c r="DZ112" s="925"/>
    </row>
    <row r="113" spans="1:130" s="197" customFormat="1" ht="26.25" customHeight="1">
      <c r="A113" s="957"/>
      <c r="B113" s="958"/>
      <c r="C113" s="953" t="s">
        <v>422</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2498672</v>
      </c>
      <c r="AB113" s="937"/>
      <c r="AC113" s="937"/>
      <c r="AD113" s="937"/>
      <c r="AE113" s="938"/>
      <c r="AF113" s="939">
        <v>2149450</v>
      </c>
      <c r="AG113" s="937"/>
      <c r="AH113" s="937"/>
      <c r="AI113" s="937"/>
      <c r="AJ113" s="938"/>
      <c r="AK113" s="939">
        <v>2160045</v>
      </c>
      <c r="AL113" s="937"/>
      <c r="AM113" s="937"/>
      <c r="AN113" s="937"/>
      <c r="AO113" s="938"/>
      <c r="AP113" s="940">
        <v>6.7</v>
      </c>
      <c r="AQ113" s="941"/>
      <c r="AR113" s="941"/>
      <c r="AS113" s="941"/>
      <c r="AT113" s="942"/>
      <c r="AU113" s="902"/>
      <c r="AV113" s="903"/>
      <c r="AW113" s="903"/>
      <c r="AX113" s="903"/>
      <c r="AY113" s="904"/>
      <c r="AZ113" s="952" t="s">
        <v>423</v>
      </c>
      <c r="BA113" s="953"/>
      <c r="BB113" s="953"/>
      <c r="BC113" s="953"/>
      <c r="BD113" s="953"/>
      <c r="BE113" s="953"/>
      <c r="BF113" s="953"/>
      <c r="BG113" s="953"/>
      <c r="BH113" s="953"/>
      <c r="BI113" s="953"/>
      <c r="BJ113" s="953"/>
      <c r="BK113" s="953"/>
      <c r="BL113" s="953"/>
      <c r="BM113" s="953"/>
      <c r="BN113" s="953"/>
      <c r="BO113" s="953"/>
      <c r="BP113" s="954"/>
      <c r="BQ113" s="922" t="s">
        <v>111</v>
      </c>
      <c r="BR113" s="923"/>
      <c r="BS113" s="923"/>
      <c r="BT113" s="923"/>
      <c r="BU113" s="923"/>
      <c r="BV113" s="923" t="s">
        <v>111</v>
      </c>
      <c r="BW113" s="923"/>
      <c r="BX113" s="923"/>
      <c r="BY113" s="923"/>
      <c r="BZ113" s="923"/>
      <c r="CA113" s="923" t="s">
        <v>111</v>
      </c>
      <c r="CB113" s="923"/>
      <c r="CC113" s="923"/>
      <c r="CD113" s="923"/>
      <c r="CE113" s="923"/>
      <c r="CF113" s="917" t="s">
        <v>111</v>
      </c>
      <c r="CG113" s="918"/>
      <c r="CH113" s="918"/>
      <c r="CI113" s="918"/>
      <c r="CJ113" s="918"/>
      <c r="CK113" s="948"/>
      <c r="CL113" s="949"/>
      <c r="CM113" s="919" t="s">
        <v>424</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111</v>
      </c>
      <c r="DH113" s="962"/>
      <c r="DI113" s="962"/>
      <c r="DJ113" s="962"/>
      <c r="DK113" s="963"/>
      <c r="DL113" s="964" t="s">
        <v>111</v>
      </c>
      <c r="DM113" s="962"/>
      <c r="DN113" s="962"/>
      <c r="DO113" s="962"/>
      <c r="DP113" s="963"/>
      <c r="DQ113" s="964" t="s">
        <v>111</v>
      </c>
      <c r="DR113" s="962"/>
      <c r="DS113" s="962"/>
      <c r="DT113" s="962"/>
      <c r="DU113" s="963"/>
      <c r="DV113" s="965" t="s">
        <v>111</v>
      </c>
      <c r="DW113" s="966"/>
      <c r="DX113" s="966"/>
      <c r="DY113" s="966"/>
      <c r="DZ113" s="967"/>
    </row>
    <row r="114" spans="1:130" s="197" customFormat="1" ht="26.25" customHeight="1">
      <c r="A114" s="957"/>
      <c r="B114" s="958"/>
      <c r="C114" s="953" t="s">
        <v>425</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t="s">
        <v>111</v>
      </c>
      <c r="AB114" s="962"/>
      <c r="AC114" s="962"/>
      <c r="AD114" s="962"/>
      <c r="AE114" s="963"/>
      <c r="AF114" s="964" t="s">
        <v>111</v>
      </c>
      <c r="AG114" s="962"/>
      <c r="AH114" s="962"/>
      <c r="AI114" s="962"/>
      <c r="AJ114" s="963"/>
      <c r="AK114" s="964" t="s">
        <v>111</v>
      </c>
      <c r="AL114" s="962"/>
      <c r="AM114" s="962"/>
      <c r="AN114" s="962"/>
      <c r="AO114" s="963"/>
      <c r="AP114" s="965" t="s">
        <v>111</v>
      </c>
      <c r="AQ114" s="966"/>
      <c r="AR114" s="966"/>
      <c r="AS114" s="966"/>
      <c r="AT114" s="967"/>
      <c r="AU114" s="902"/>
      <c r="AV114" s="903"/>
      <c r="AW114" s="903"/>
      <c r="AX114" s="903"/>
      <c r="AY114" s="904"/>
      <c r="AZ114" s="952" t="s">
        <v>426</v>
      </c>
      <c r="BA114" s="953"/>
      <c r="BB114" s="953"/>
      <c r="BC114" s="953"/>
      <c r="BD114" s="953"/>
      <c r="BE114" s="953"/>
      <c r="BF114" s="953"/>
      <c r="BG114" s="953"/>
      <c r="BH114" s="953"/>
      <c r="BI114" s="953"/>
      <c r="BJ114" s="953"/>
      <c r="BK114" s="953"/>
      <c r="BL114" s="953"/>
      <c r="BM114" s="953"/>
      <c r="BN114" s="953"/>
      <c r="BO114" s="953"/>
      <c r="BP114" s="954"/>
      <c r="BQ114" s="922">
        <v>10896423</v>
      </c>
      <c r="BR114" s="923"/>
      <c r="BS114" s="923"/>
      <c r="BT114" s="923"/>
      <c r="BU114" s="923"/>
      <c r="BV114" s="923">
        <v>10935180</v>
      </c>
      <c r="BW114" s="923"/>
      <c r="BX114" s="923"/>
      <c r="BY114" s="923"/>
      <c r="BZ114" s="923"/>
      <c r="CA114" s="923">
        <v>10916612</v>
      </c>
      <c r="CB114" s="923"/>
      <c r="CC114" s="923"/>
      <c r="CD114" s="923"/>
      <c r="CE114" s="923"/>
      <c r="CF114" s="917">
        <v>33.700000000000003</v>
      </c>
      <c r="CG114" s="918"/>
      <c r="CH114" s="918"/>
      <c r="CI114" s="918"/>
      <c r="CJ114" s="918"/>
      <c r="CK114" s="948"/>
      <c r="CL114" s="949"/>
      <c r="CM114" s="919" t="s">
        <v>427</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111</v>
      </c>
      <c r="DH114" s="962"/>
      <c r="DI114" s="962"/>
      <c r="DJ114" s="962"/>
      <c r="DK114" s="963"/>
      <c r="DL114" s="964" t="s">
        <v>111</v>
      </c>
      <c r="DM114" s="962"/>
      <c r="DN114" s="962"/>
      <c r="DO114" s="962"/>
      <c r="DP114" s="963"/>
      <c r="DQ114" s="964" t="s">
        <v>111</v>
      </c>
      <c r="DR114" s="962"/>
      <c r="DS114" s="962"/>
      <c r="DT114" s="962"/>
      <c r="DU114" s="963"/>
      <c r="DV114" s="965" t="s">
        <v>111</v>
      </c>
      <c r="DW114" s="966"/>
      <c r="DX114" s="966"/>
      <c r="DY114" s="966"/>
      <c r="DZ114" s="967"/>
    </row>
    <row r="115" spans="1:130" s="197" customFormat="1" ht="26.25" customHeight="1">
      <c r="A115" s="957"/>
      <c r="B115" s="958"/>
      <c r="C115" s="953" t="s">
        <v>428</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539094</v>
      </c>
      <c r="AB115" s="937"/>
      <c r="AC115" s="937"/>
      <c r="AD115" s="937"/>
      <c r="AE115" s="938"/>
      <c r="AF115" s="939">
        <v>560099</v>
      </c>
      <c r="AG115" s="937"/>
      <c r="AH115" s="937"/>
      <c r="AI115" s="937"/>
      <c r="AJ115" s="938"/>
      <c r="AK115" s="939">
        <v>631468</v>
      </c>
      <c r="AL115" s="937"/>
      <c r="AM115" s="937"/>
      <c r="AN115" s="937"/>
      <c r="AO115" s="938"/>
      <c r="AP115" s="940">
        <v>2</v>
      </c>
      <c r="AQ115" s="941"/>
      <c r="AR115" s="941"/>
      <c r="AS115" s="941"/>
      <c r="AT115" s="942"/>
      <c r="AU115" s="902"/>
      <c r="AV115" s="903"/>
      <c r="AW115" s="903"/>
      <c r="AX115" s="903"/>
      <c r="AY115" s="904"/>
      <c r="AZ115" s="952" t="s">
        <v>429</v>
      </c>
      <c r="BA115" s="953"/>
      <c r="BB115" s="953"/>
      <c r="BC115" s="953"/>
      <c r="BD115" s="953"/>
      <c r="BE115" s="953"/>
      <c r="BF115" s="953"/>
      <c r="BG115" s="953"/>
      <c r="BH115" s="953"/>
      <c r="BI115" s="953"/>
      <c r="BJ115" s="953"/>
      <c r="BK115" s="953"/>
      <c r="BL115" s="953"/>
      <c r="BM115" s="953"/>
      <c r="BN115" s="953"/>
      <c r="BO115" s="953"/>
      <c r="BP115" s="954"/>
      <c r="BQ115" s="922" t="s">
        <v>111</v>
      </c>
      <c r="BR115" s="923"/>
      <c r="BS115" s="923"/>
      <c r="BT115" s="923"/>
      <c r="BU115" s="923"/>
      <c r="BV115" s="923" t="s">
        <v>111</v>
      </c>
      <c r="BW115" s="923"/>
      <c r="BX115" s="923"/>
      <c r="BY115" s="923"/>
      <c r="BZ115" s="923"/>
      <c r="CA115" s="923" t="s">
        <v>111</v>
      </c>
      <c r="CB115" s="923"/>
      <c r="CC115" s="923"/>
      <c r="CD115" s="923"/>
      <c r="CE115" s="923"/>
      <c r="CF115" s="917" t="s">
        <v>111</v>
      </c>
      <c r="CG115" s="918"/>
      <c r="CH115" s="918"/>
      <c r="CI115" s="918"/>
      <c r="CJ115" s="918"/>
      <c r="CK115" s="948"/>
      <c r="CL115" s="949"/>
      <c r="CM115" s="952" t="s">
        <v>430</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v>11203967</v>
      </c>
      <c r="DH115" s="962"/>
      <c r="DI115" s="962"/>
      <c r="DJ115" s="962"/>
      <c r="DK115" s="963"/>
      <c r="DL115" s="964">
        <v>9984300</v>
      </c>
      <c r="DM115" s="962"/>
      <c r="DN115" s="962"/>
      <c r="DO115" s="962"/>
      <c r="DP115" s="963"/>
      <c r="DQ115" s="964">
        <v>8202471</v>
      </c>
      <c r="DR115" s="962"/>
      <c r="DS115" s="962"/>
      <c r="DT115" s="962"/>
      <c r="DU115" s="963"/>
      <c r="DV115" s="965">
        <v>25.4</v>
      </c>
      <c r="DW115" s="966"/>
      <c r="DX115" s="966"/>
      <c r="DY115" s="966"/>
      <c r="DZ115" s="967"/>
    </row>
    <row r="116" spans="1:130" s="197" customFormat="1" ht="26.25" customHeight="1">
      <c r="A116" s="959"/>
      <c r="B116" s="960"/>
      <c r="C116" s="974" t="s">
        <v>431</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111</v>
      </c>
      <c r="AB116" s="962"/>
      <c r="AC116" s="962"/>
      <c r="AD116" s="962"/>
      <c r="AE116" s="963"/>
      <c r="AF116" s="964" t="s">
        <v>111</v>
      </c>
      <c r="AG116" s="962"/>
      <c r="AH116" s="962"/>
      <c r="AI116" s="962"/>
      <c r="AJ116" s="963"/>
      <c r="AK116" s="964">
        <v>9</v>
      </c>
      <c r="AL116" s="962"/>
      <c r="AM116" s="962"/>
      <c r="AN116" s="962"/>
      <c r="AO116" s="963"/>
      <c r="AP116" s="965">
        <v>0</v>
      </c>
      <c r="AQ116" s="966"/>
      <c r="AR116" s="966"/>
      <c r="AS116" s="966"/>
      <c r="AT116" s="967"/>
      <c r="AU116" s="902"/>
      <c r="AV116" s="903"/>
      <c r="AW116" s="903"/>
      <c r="AX116" s="903"/>
      <c r="AY116" s="904"/>
      <c r="AZ116" s="952" t="s">
        <v>432</v>
      </c>
      <c r="BA116" s="953"/>
      <c r="BB116" s="953"/>
      <c r="BC116" s="953"/>
      <c r="BD116" s="953"/>
      <c r="BE116" s="953"/>
      <c r="BF116" s="953"/>
      <c r="BG116" s="953"/>
      <c r="BH116" s="953"/>
      <c r="BI116" s="953"/>
      <c r="BJ116" s="953"/>
      <c r="BK116" s="953"/>
      <c r="BL116" s="953"/>
      <c r="BM116" s="953"/>
      <c r="BN116" s="953"/>
      <c r="BO116" s="953"/>
      <c r="BP116" s="954"/>
      <c r="BQ116" s="922" t="s">
        <v>111</v>
      </c>
      <c r="BR116" s="923"/>
      <c r="BS116" s="923"/>
      <c r="BT116" s="923"/>
      <c r="BU116" s="923"/>
      <c r="BV116" s="923" t="s">
        <v>111</v>
      </c>
      <c r="BW116" s="923"/>
      <c r="BX116" s="923"/>
      <c r="BY116" s="923"/>
      <c r="BZ116" s="923"/>
      <c r="CA116" s="923" t="s">
        <v>111</v>
      </c>
      <c r="CB116" s="923"/>
      <c r="CC116" s="923"/>
      <c r="CD116" s="923"/>
      <c r="CE116" s="923"/>
      <c r="CF116" s="917" t="s">
        <v>111</v>
      </c>
      <c r="CG116" s="918"/>
      <c r="CH116" s="918"/>
      <c r="CI116" s="918"/>
      <c r="CJ116" s="918"/>
      <c r="CK116" s="948"/>
      <c r="CL116" s="949"/>
      <c r="CM116" s="919" t="s">
        <v>433</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111</v>
      </c>
      <c r="DH116" s="962"/>
      <c r="DI116" s="962"/>
      <c r="DJ116" s="962"/>
      <c r="DK116" s="963"/>
      <c r="DL116" s="964" t="s">
        <v>111</v>
      </c>
      <c r="DM116" s="962"/>
      <c r="DN116" s="962"/>
      <c r="DO116" s="962"/>
      <c r="DP116" s="963"/>
      <c r="DQ116" s="964" t="s">
        <v>111</v>
      </c>
      <c r="DR116" s="962"/>
      <c r="DS116" s="962"/>
      <c r="DT116" s="962"/>
      <c r="DU116" s="963"/>
      <c r="DV116" s="965" t="s">
        <v>111</v>
      </c>
      <c r="DW116" s="966"/>
      <c r="DX116" s="966"/>
      <c r="DY116" s="966"/>
      <c r="DZ116" s="967"/>
    </row>
    <row r="117" spans="1:130" s="197" customFormat="1" ht="26.25" customHeight="1">
      <c r="A117" s="907"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434</v>
      </c>
      <c r="Z117" s="887"/>
      <c r="AA117" s="999">
        <v>9214707</v>
      </c>
      <c r="AB117" s="969"/>
      <c r="AC117" s="969"/>
      <c r="AD117" s="969"/>
      <c r="AE117" s="970"/>
      <c r="AF117" s="968">
        <v>8841599</v>
      </c>
      <c r="AG117" s="969"/>
      <c r="AH117" s="969"/>
      <c r="AI117" s="969"/>
      <c r="AJ117" s="970"/>
      <c r="AK117" s="968">
        <v>8545289</v>
      </c>
      <c r="AL117" s="969"/>
      <c r="AM117" s="969"/>
      <c r="AN117" s="969"/>
      <c r="AO117" s="970"/>
      <c r="AP117" s="971"/>
      <c r="AQ117" s="972"/>
      <c r="AR117" s="972"/>
      <c r="AS117" s="972"/>
      <c r="AT117" s="973"/>
      <c r="AU117" s="902"/>
      <c r="AV117" s="903"/>
      <c r="AW117" s="903"/>
      <c r="AX117" s="903"/>
      <c r="AY117" s="904"/>
      <c r="AZ117" s="998" t="s">
        <v>435</v>
      </c>
      <c r="BA117" s="974"/>
      <c r="BB117" s="974"/>
      <c r="BC117" s="974"/>
      <c r="BD117" s="974"/>
      <c r="BE117" s="974"/>
      <c r="BF117" s="974"/>
      <c r="BG117" s="974"/>
      <c r="BH117" s="974"/>
      <c r="BI117" s="974"/>
      <c r="BJ117" s="974"/>
      <c r="BK117" s="974"/>
      <c r="BL117" s="974"/>
      <c r="BM117" s="974"/>
      <c r="BN117" s="974"/>
      <c r="BO117" s="974"/>
      <c r="BP117" s="975"/>
      <c r="BQ117" s="988" t="s">
        <v>111</v>
      </c>
      <c r="BR117" s="989"/>
      <c r="BS117" s="989"/>
      <c r="BT117" s="989"/>
      <c r="BU117" s="989"/>
      <c r="BV117" s="989" t="s">
        <v>111</v>
      </c>
      <c r="BW117" s="989"/>
      <c r="BX117" s="989"/>
      <c r="BY117" s="989"/>
      <c r="BZ117" s="989"/>
      <c r="CA117" s="989" t="s">
        <v>111</v>
      </c>
      <c r="CB117" s="989"/>
      <c r="CC117" s="989"/>
      <c r="CD117" s="989"/>
      <c r="CE117" s="989"/>
      <c r="CF117" s="917" t="s">
        <v>111</v>
      </c>
      <c r="CG117" s="918"/>
      <c r="CH117" s="918"/>
      <c r="CI117" s="918"/>
      <c r="CJ117" s="918"/>
      <c r="CK117" s="948"/>
      <c r="CL117" s="949"/>
      <c r="CM117" s="919" t="s">
        <v>436</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111</v>
      </c>
      <c r="DH117" s="962"/>
      <c r="DI117" s="962"/>
      <c r="DJ117" s="962"/>
      <c r="DK117" s="963"/>
      <c r="DL117" s="964" t="s">
        <v>111</v>
      </c>
      <c r="DM117" s="962"/>
      <c r="DN117" s="962"/>
      <c r="DO117" s="962"/>
      <c r="DP117" s="963"/>
      <c r="DQ117" s="964" t="s">
        <v>111</v>
      </c>
      <c r="DR117" s="962"/>
      <c r="DS117" s="962"/>
      <c r="DT117" s="962"/>
      <c r="DU117" s="963"/>
      <c r="DV117" s="965" t="s">
        <v>111</v>
      </c>
      <c r="DW117" s="966"/>
      <c r="DX117" s="966"/>
      <c r="DY117" s="966"/>
      <c r="DZ117" s="967"/>
    </row>
    <row r="118" spans="1:130" s="197" customFormat="1" ht="26.25" customHeight="1">
      <c r="A118" s="907" t="s">
        <v>410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408</v>
      </c>
      <c r="AB118" s="886"/>
      <c r="AC118" s="886"/>
      <c r="AD118" s="886"/>
      <c r="AE118" s="887"/>
      <c r="AF118" s="885" t="s">
        <v>285</v>
      </c>
      <c r="AG118" s="886"/>
      <c r="AH118" s="886"/>
      <c r="AI118" s="886"/>
      <c r="AJ118" s="887"/>
      <c r="AK118" s="885" t="s">
        <v>284</v>
      </c>
      <c r="AL118" s="886"/>
      <c r="AM118" s="886"/>
      <c r="AN118" s="886"/>
      <c r="AO118" s="887"/>
      <c r="AP118" s="993" t="s">
        <v>409</v>
      </c>
      <c r="AQ118" s="994"/>
      <c r="AR118" s="994"/>
      <c r="AS118" s="994"/>
      <c r="AT118" s="995"/>
      <c r="AU118" s="905"/>
      <c r="AV118" s="906"/>
      <c r="AW118" s="906"/>
      <c r="AX118" s="906"/>
      <c r="AY118" s="906"/>
      <c r="AZ118" s="228" t="s">
        <v>169</v>
      </c>
      <c r="BA118" s="228"/>
      <c r="BB118" s="228"/>
      <c r="BC118" s="228"/>
      <c r="BD118" s="228"/>
      <c r="BE118" s="228"/>
      <c r="BF118" s="228"/>
      <c r="BG118" s="228"/>
      <c r="BH118" s="228"/>
      <c r="BI118" s="228"/>
      <c r="BJ118" s="228"/>
      <c r="BK118" s="228"/>
      <c r="BL118" s="228"/>
      <c r="BM118" s="228"/>
      <c r="BN118" s="228"/>
      <c r="BO118" s="996" t="s">
        <v>437</v>
      </c>
      <c r="BP118" s="997"/>
      <c r="BQ118" s="988">
        <v>96052139</v>
      </c>
      <c r="BR118" s="989"/>
      <c r="BS118" s="989"/>
      <c r="BT118" s="989"/>
      <c r="BU118" s="989"/>
      <c r="BV118" s="989">
        <v>92192431</v>
      </c>
      <c r="BW118" s="989"/>
      <c r="BX118" s="989"/>
      <c r="BY118" s="989"/>
      <c r="BZ118" s="989"/>
      <c r="CA118" s="989">
        <v>91505977</v>
      </c>
      <c r="CB118" s="989"/>
      <c r="CC118" s="989"/>
      <c r="CD118" s="989"/>
      <c r="CE118" s="989"/>
      <c r="CF118" s="990"/>
      <c r="CG118" s="991"/>
      <c r="CH118" s="991"/>
      <c r="CI118" s="991"/>
      <c r="CJ118" s="992"/>
      <c r="CK118" s="948"/>
      <c r="CL118" s="949"/>
      <c r="CM118" s="919" t="s">
        <v>438</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111</v>
      </c>
      <c r="DH118" s="962"/>
      <c r="DI118" s="962"/>
      <c r="DJ118" s="962"/>
      <c r="DK118" s="963"/>
      <c r="DL118" s="964" t="s">
        <v>111</v>
      </c>
      <c r="DM118" s="962"/>
      <c r="DN118" s="962"/>
      <c r="DO118" s="962"/>
      <c r="DP118" s="963"/>
      <c r="DQ118" s="964" t="s">
        <v>111</v>
      </c>
      <c r="DR118" s="962"/>
      <c r="DS118" s="962"/>
      <c r="DT118" s="962"/>
      <c r="DU118" s="963"/>
      <c r="DV118" s="965" t="s">
        <v>111</v>
      </c>
      <c r="DW118" s="966"/>
      <c r="DX118" s="966"/>
      <c r="DY118" s="966"/>
      <c r="DZ118" s="967"/>
    </row>
    <row r="119" spans="1:130" s="197" customFormat="1" ht="26.25" customHeight="1">
      <c r="A119" s="977" t="s">
        <v>413</v>
      </c>
      <c r="B119" s="947"/>
      <c r="C119" s="926" t="s">
        <v>414</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111</v>
      </c>
      <c r="AB119" s="893"/>
      <c r="AC119" s="893"/>
      <c r="AD119" s="893"/>
      <c r="AE119" s="894"/>
      <c r="AF119" s="895" t="s">
        <v>111</v>
      </c>
      <c r="AG119" s="893"/>
      <c r="AH119" s="893"/>
      <c r="AI119" s="893"/>
      <c r="AJ119" s="894"/>
      <c r="AK119" s="895" t="s">
        <v>111</v>
      </c>
      <c r="AL119" s="893"/>
      <c r="AM119" s="893"/>
      <c r="AN119" s="893"/>
      <c r="AO119" s="894"/>
      <c r="AP119" s="896" t="s">
        <v>111</v>
      </c>
      <c r="AQ119" s="897"/>
      <c r="AR119" s="897"/>
      <c r="AS119" s="897"/>
      <c r="AT119" s="898"/>
      <c r="AU119" s="980" t="s">
        <v>439</v>
      </c>
      <c r="AV119" s="981"/>
      <c r="AW119" s="981"/>
      <c r="AX119" s="981"/>
      <c r="AY119" s="982"/>
      <c r="AZ119" s="943" t="s">
        <v>440</v>
      </c>
      <c r="BA119" s="890"/>
      <c r="BB119" s="890"/>
      <c r="BC119" s="890"/>
      <c r="BD119" s="890"/>
      <c r="BE119" s="890"/>
      <c r="BF119" s="890"/>
      <c r="BG119" s="890"/>
      <c r="BH119" s="890"/>
      <c r="BI119" s="890"/>
      <c r="BJ119" s="890"/>
      <c r="BK119" s="890"/>
      <c r="BL119" s="890"/>
      <c r="BM119" s="890"/>
      <c r="BN119" s="890"/>
      <c r="BO119" s="890"/>
      <c r="BP119" s="891"/>
      <c r="BQ119" s="929">
        <v>8818304</v>
      </c>
      <c r="BR119" s="930"/>
      <c r="BS119" s="930"/>
      <c r="BT119" s="930"/>
      <c r="BU119" s="930"/>
      <c r="BV119" s="930">
        <v>9786208</v>
      </c>
      <c r="BW119" s="930"/>
      <c r="BX119" s="930"/>
      <c r="BY119" s="930"/>
      <c r="BZ119" s="930"/>
      <c r="CA119" s="930">
        <v>10595684</v>
      </c>
      <c r="CB119" s="930"/>
      <c r="CC119" s="930"/>
      <c r="CD119" s="930"/>
      <c r="CE119" s="930"/>
      <c r="CF119" s="944">
        <v>32.799999999999997</v>
      </c>
      <c r="CG119" s="945"/>
      <c r="CH119" s="945"/>
      <c r="CI119" s="945"/>
      <c r="CJ119" s="945"/>
      <c r="CK119" s="950"/>
      <c r="CL119" s="951"/>
      <c r="CM119" s="1007" t="s">
        <v>441</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v>870386</v>
      </c>
      <c r="DH119" s="1001"/>
      <c r="DI119" s="1001"/>
      <c r="DJ119" s="1001"/>
      <c r="DK119" s="1002"/>
      <c r="DL119" s="1003">
        <v>299487</v>
      </c>
      <c r="DM119" s="1001"/>
      <c r="DN119" s="1001"/>
      <c r="DO119" s="1001"/>
      <c r="DP119" s="1002"/>
      <c r="DQ119" s="1003">
        <v>157608</v>
      </c>
      <c r="DR119" s="1001"/>
      <c r="DS119" s="1001"/>
      <c r="DT119" s="1001"/>
      <c r="DU119" s="1002"/>
      <c r="DV119" s="1004">
        <v>0.5</v>
      </c>
      <c r="DW119" s="1005"/>
      <c r="DX119" s="1005"/>
      <c r="DY119" s="1005"/>
      <c r="DZ119" s="1006"/>
    </row>
    <row r="120" spans="1:130" s="197" customFormat="1" ht="26.25" customHeight="1">
      <c r="A120" s="978"/>
      <c r="B120" s="949"/>
      <c r="C120" s="919" t="s">
        <v>417</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111</v>
      </c>
      <c r="AB120" s="962"/>
      <c r="AC120" s="962"/>
      <c r="AD120" s="962"/>
      <c r="AE120" s="963"/>
      <c r="AF120" s="964" t="s">
        <v>111</v>
      </c>
      <c r="AG120" s="962"/>
      <c r="AH120" s="962"/>
      <c r="AI120" s="962"/>
      <c r="AJ120" s="963"/>
      <c r="AK120" s="964" t="s">
        <v>111</v>
      </c>
      <c r="AL120" s="962"/>
      <c r="AM120" s="962"/>
      <c r="AN120" s="962"/>
      <c r="AO120" s="963"/>
      <c r="AP120" s="965" t="s">
        <v>111</v>
      </c>
      <c r="AQ120" s="966"/>
      <c r="AR120" s="966"/>
      <c r="AS120" s="966"/>
      <c r="AT120" s="967"/>
      <c r="AU120" s="983"/>
      <c r="AV120" s="984"/>
      <c r="AW120" s="984"/>
      <c r="AX120" s="984"/>
      <c r="AY120" s="985"/>
      <c r="AZ120" s="952" t="s">
        <v>442</v>
      </c>
      <c r="BA120" s="953"/>
      <c r="BB120" s="953"/>
      <c r="BC120" s="953"/>
      <c r="BD120" s="953"/>
      <c r="BE120" s="953"/>
      <c r="BF120" s="953"/>
      <c r="BG120" s="953"/>
      <c r="BH120" s="953"/>
      <c r="BI120" s="953"/>
      <c r="BJ120" s="953"/>
      <c r="BK120" s="953"/>
      <c r="BL120" s="953"/>
      <c r="BM120" s="953"/>
      <c r="BN120" s="953"/>
      <c r="BO120" s="953"/>
      <c r="BP120" s="954"/>
      <c r="BQ120" s="922">
        <v>19465341</v>
      </c>
      <c r="BR120" s="923"/>
      <c r="BS120" s="923"/>
      <c r="BT120" s="923"/>
      <c r="BU120" s="923"/>
      <c r="BV120" s="923">
        <v>18759930</v>
      </c>
      <c r="BW120" s="923"/>
      <c r="BX120" s="923"/>
      <c r="BY120" s="923"/>
      <c r="BZ120" s="923"/>
      <c r="CA120" s="923">
        <v>18784333</v>
      </c>
      <c r="CB120" s="923"/>
      <c r="CC120" s="923"/>
      <c r="CD120" s="923"/>
      <c r="CE120" s="923"/>
      <c r="CF120" s="917">
        <v>58.1</v>
      </c>
      <c r="CG120" s="918"/>
      <c r="CH120" s="918"/>
      <c r="CI120" s="918"/>
      <c r="CJ120" s="918"/>
      <c r="CK120" s="1016" t="s">
        <v>443</v>
      </c>
      <c r="CL120" s="1017"/>
      <c r="CM120" s="1017"/>
      <c r="CN120" s="1017"/>
      <c r="CO120" s="1018"/>
      <c r="CP120" s="1024" t="s">
        <v>444</v>
      </c>
      <c r="CQ120" s="1025"/>
      <c r="CR120" s="1025"/>
      <c r="CS120" s="1025"/>
      <c r="CT120" s="1025"/>
      <c r="CU120" s="1025"/>
      <c r="CV120" s="1025"/>
      <c r="CW120" s="1025"/>
      <c r="CX120" s="1025"/>
      <c r="CY120" s="1025"/>
      <c r="CZ120" s="1025"/>
      <c r="DA120" s="1025"/>
      <c r="DB120" s="1025"/>
      <c r="DC120" s="1025"/>
      <c r="DD120" s="1025"/>
      <c r="DE120" s="1025"/>
      <c r="DF120" s="1026"/>
      <c r="DG120" s="929">
        <v>23846252</v>
      </c>
      <c r="DH120" s="930"/>
      <c r="DI120" s="930"/>
      <c r="DJ120" s="930"/>
      <c r="DK120" s="930"/>
      <c r="DL120" s="930">
        <v>21308988</v>
      </c>
      <c r="DM120" s="930"/>
      <c r="DN120" s="930"/>
      <c r="DO120" s="930"/>
      <c r="DP120" s="930"/>
      <c r="DQ120" s="930">
        <v>20203993</v>
      </c>
      <c r="DR120" s="930"/>
      <c r="DS120" s="930"/>
      <c r="DT120" s="930"/>
      <c r="DU120" s="930"/>
      <c r="DV120" s="931">
        <v>62.5</v>
      </c>
      <c r="DW120" s="931"/>
      <c r="DX120" s="931"/>
      <c r="DY120" s="931"/>
      <c r="DZ120" s="932"/>
    </row>
    <row r="121" spans="1:130" s="197" customFormat="1" ht="26.25" customHeight="1">
      <c r="A121" s="978"/>
      <c r="B121" s="949"/>
      <c r="C121" s="1013" t="s">
        <v>445</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111</v>
      </c>
      <c r="AB121" s="962"/>
      <c r="AC121" s="962"/>
      <c r="AD121" s="962"/>
      <c r="AE121" s="963"/>
      <c r="AF121" s="964" t="s">
        <v>111</v>
      </c>
      <c r="AG121" s="962"/>
      <c r="AH121" s="962"/>
      <c r="AI121" s="962"/>
      <c r="AJ121" s="963"/>
      <c r="AK121" s="964" t="s">
        <v>111</v>
      </c>
      <c r="AL121" s="962"/>
      <c r="AM121" s="962"/>
      <c r="AN121" s="962"/>
      <c r="AO121" s="963"/>
      <c r="AP121" s="965" t="s">
        <v>111</v>
      </c>
      <c r="AQ121" s="966"/>
      <c r="AR121" s="966"/>
      <c r="AS121" s="966"/>
      <c r="AT121" s="967"/>
      <c r="AU121" s="983"/>
      <c r="AV121" s="984"/>
      <c r="AW121" s="984"/>
      <c r="AX121" s="984"/>
      <c r="AY121" s="985"/>
      <c r="AZ121" s="998" t="s">
        <v>446</v>
      </c>
      <c r="BA121" s="974"/>
      <c r="BB121" s="974"/>
      <c r="BC121" s="974"/>
      <c r="BD121" s="974"/>
      <c r="BE121" s="974"/>
      <c r="BF121" s="974"/>
      <c r="BG121" s="974"/>
      <c r="BH121" s="974"/>
      <c r="BI121" s="974"/>
      <c r="BJ121" s="974"/>
      <c r="BK121" s="974"/>
      <c r="BL121" s="974"/>
      <c r="BM121" s="974"/>
      <c r="BN121" s="974"/>
      <c r="BO121" s="974"/>
      <c r="BP121" s="975"/>
      <c r="BQ121" s="988">
        <v>55796801</v>
      </c>
      <c r="BR121" s="989"/>
      <c r="BS121" s="989"/>
      <c r="BT121" s="989"/>
      <c r="BU121" s="989"/>
      <c r="BV121" s="989">
        <v>55172645</v>
      </c>
      <c r="BW121" s="989"/>
      <c r="BX121" s="989"/>
      <c r="BY121" s="989"/>
      <c r="BZ121" s="989"/>
      <c r="CA121" s="989">
        <v>55200492</v>
      </c>
      <c r="CB121" s="989"/>
      <c r="CC121" s="989"/>
      <c r="CD121" s="989"/>
      <c r="CE121" s="989"/>
      <c r="CF121" s="1027">
        <v>170.7</v>
      </c>
      <c r="CG121" s="1028"/>
      <c r="CH121" s="1028"/>
      <c r="CI121" s="1028"/>
      <c r="CJ121" s="1028"/>
      <c r="CK121" s="1019"/>
      <c r="CL121" s="1020"/>
      <c r="CM121" s="1020"/>
      <c r="CN121" s="1020"/>
      <c r="CO121" s="1021"/>
      <c r="CP121" s="1010" t="s">
        <v>447</v>
      </c>
      <c r="CQ121" s="1011"/>
      <c r="CR121" s="1011"/>
      <c r="CS121" s="1011"/>
      <c r="CT121" s="1011"/>
      <c r="CU121" s="1011"/>
      <c r="CV121" s="1011"/>
      <c r="CW121" s="1011"/>
      <c r="CX121" s="1011"/>
      <c r="CY121" s="1011"/>
      <c r="CZ121" s="1011"/>
      <c r="DA121" s="1011"/>
      <c r="DB121" s="1011"/>
      <c r="DC121" s="1011"/>
      <c r="DD121" s="1011"/>
      <c r="DE121" s="1011"/>
      <c r="DF121" s="1012"/>
      <c r="DG121" s="922">
        <v>869787</v>
      </c>
      <c r="DH121" s="923"/>
      <c r="DI121" s="923"/>
      <c r="DJ121" s="923"/>
      <c r="DK121" s="923"/>
      <c r="DL121" s="923">
        <v>952906</v>
      </c>
      <c r="DM121" s="923"/>
      <c r="DN121" s="923"/>
      <c r="DO121" s="923"/>
      <c r="DP121" s="923"/>
      <c r="DQ121" s="923">
        <v>902875</v>
      </c>
      <c r="DR121" s="923"/>
      <c r="DS121" s="923"/>
      <c r="DT121" s="923"/>
      <c r="DU121" s="923"/>
      <c r="DV121" s="924">
        <v>2.8</v>
      </c>
      <c r="DW121" s="924"/>
      <c r="DX121" s="924"/>
      <c r="DY121" s="924"/>
      <c r="DZ121" s="925"/>
    </row>
    <row r="122" spans="1:130" s="197" customFormat="1" ht="26.25" customHeight="1">
      <c r="A122" s="978"/>
      <c r="B122" s="949"/>
      <c r="C122" s="919" t="s">
        <v>427</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111</v>
      </c>
      <c r="AB122" s="962"/>
      <c r="AC122" s="962"/>
      <c r="AD122" s="962"/>
      <c r="AE122" s="963"/>
      <c r="AF122" s="964" t="s">
        <v>111</v>
      </c>
      <c r="AG122" s="962"/>
      <c r="AH122" s="962"/>
      <c r="AI122" s="962"/>
      <c r="AJ122" s="963"/>
      <c r="AK122" s="964" t="s">
        <v>111</v>
      </c>
      <c r="AL122" s="962"/>
      <c r="AM122" s="962"/>
      <c r="AN122" s="962"/>
      <c r="AO122" s="963"/>
      <c r="AP122" s="965" t="s">
        <v>111</v>
      </c>
      <c r="AQ122" s="966"/>
      <c r="AR122" s="966"/>
      <c r="AS122" s="966"/>
      <c r="AT122" s="967"/>
      <c r="AU122" s="986"/>
      <c r="AV122" s="987"/>
      <c r="AW122" s="987"/>
      <c r="AX122" s="987"/>
      <c r="AY122" s="987"/>
      <c r="AZ122" s="228" t="s">
        <v>169</v>
      </c>
      <c r="BA122" s="228"/>
      <c r="BB122" s="228"/>
      <c r="BC122" s="228"/>
      <c r="BD122" s="228"/>
      <c r="BE122" s="228"/>
      <c r="BF122" s="228"/>
      <c r="BG122" s="228"/>
      <c r="BH122" s="228"/>
      <c r="BI122" s="228"/>
      <c r="BJ122" s="228"/>
      <c r="BK122" s="228"/>
      <c r="BL122" s="228"/>
      <c r="BM122" s="228"/>
      <c r="BN122" s="228"/>
      <c r="BO122" s="996" t="s">
        <v>448</v>
      </c>
      <c r="BP122" s="997"/>
      <c r="BQ122" s="1037">
        <v>84080446</v>
      </c>
      <c r="BR122" s="1038"/>
      <c r="BS122" s="1038"/>
      <c r="BT122" s="1038"/>
      <c r="BU122" s="1038"/>
      <c r="BV122" s="1038">
        <v>83718783</v>
      </c>
      <c r="BW122" s="1038"/>
      <c r="BX122" s="1038"/>
      <c r="BY122" s="1038"/>
      <c r="BZ122" s="1038"/>
      <c r="CA122" s="1038">
        <v>84580509</v>
      </c>
      <c r="CB122" s="1038"/>
      <c r="CC122" s="1038"/>
      <c r="CD122" s="1038"/>
      <c r="CE122" s="1038"/>
      <c r="CF122" s="990"/>
      <c r="CG122" s="991"/>
      <c r="CH122" s="991"/>
      <c r="CI122" s="991"/>
      <c r="CJ122" s="992"/>
      <c r="CK122" s="1019"/>
      <c r="CL122" s="1020"/>
      <c r="CM122" s="1020"/>
      <c r="CN122" s="1020"/>
      <c r="CO122" s="1021"/>
      <c r="CP122" s="1010" t="s">
        <v>449</v>
      </c>
      <c r="CQ122" s="1011"/>
      <c r="CR122" s="1011"/>
      <c r="CS122" s="1011"/>
      <c r="CT122" s="1011"/>
      <c r="CU122" s="1011"/>
      <c r="CV122" s="1011"/>
      <c r="CW122" s="1011"/>
      <c r="CX122" s="1011"/>
      <c r="CY122" s="1011"/>
      <c r="CZ122" s="1011"/>
      <c r="DA122" s="1011"/>
      <c r="DB122" s="1011"/>
      <c r="DC122" s="1011"/>
      <c r="DD122" s="1011"/>
      <c r="DE122" s="1011"/>
      <c r="DF122" s="1012"/>
      <c r="DG122" s="922">
        <v>758423</v>
      </c>
      <c r="DH122" s="923"/>
      <c r="DI122" s="923"/>
      <c r="DJ122" s="923"/>
      <c r="DK122" s="923"/>
      <c r="DL122" s="923">
        <v>785732</v>
      </c>
      <c r="DM122" s="923"/>
      <c r="DN122" s="923"/>
      <c r="DO122" s="923"/>
      <c r="DP122" s="923"/>
      <c r="DQ122" s="923">
        <v>756355</v>
      </c>
      <c r="DR122" s="923"/>
      <c r="DS122" s="923"/>
      <c r="DT122" s="923"/>
      <c r="DU122" s="923"/>
      <c r="DV122" s="924">
        <v>2.2999999999999998</v>
      </c>
      <c r="DW122" s="924"/>
      <c r="DX122" s="924"/>
      <c r="DY122" s="924"/>
      <c r="DZ122" s="925"/>
    </row>
    <row r="123" spans="1:130" s="197" customFormat="1" ht="26.25" customHeight="1" thickBot="1">
      <c r="A123" s="978"/>
      <c r="B123" s="949"/>
      <c r="C123" s="919" t="s">
        <v>433</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111</v>
      </c>
      <c r="AB123" s="962"/>
      <c r="AC123" s="962"/>
      <c r="AD123" s="962"/>
      <c r="AE123" s="963"/>
      <c r="AF123" s="964" t="s">
        <v>111</v>
      </c>
      <c r="AG123" s="962"/>
      <c r="AH123" s="962"/>
      <c r="AI123" s="962"/>
      <c r="AJ123" s="963"/>
      <c r="AK123" s="964" t="s">
        <v>111</v>
      </c>
      <c r="AL123" s="962"/>
      <c r="AM123" s="962"/>
      <c r="AN123" s="962"/>
      <c r="AO123" s="963"/>
      <c r="AP123" s="965" t="s">
        <v>111</v>
      </c>
      <c r="AQ123" s="966"/>
      <c r="AR123" s="966"/>
      <c r="AS123" s="966"/>
      <c r="AT123" s="967"/>
      <c r="AU123" s="1034" t="s">
        <v>450</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37.200000000000003</v>
      </c>
      <c r="BR123" s="1030"/>
      <c r="BS123" s="1030"/>
      <c r="BT123" s="1030"/>
      <c r="BU123" s="1030"/>
      <c r="BV123" s="1030">
        <v>25.9</v>
      </c>
      <c r="BW123" s="1030"/>
      <c r="BX123" s="1030"/>
      <c r="BY123" s="1030"/>
      <c r="BZ123" s="1030"/>
      <c r="CA123" s="1030">
        <v>21.4</v>
      </c>
      <c r="CB123" s="1030"/>
      <c r="CC123" s="1030"/>
      <c r="CD123" s="1030"/>
      <c r="CE123" s="1030"/>
      <c r="CF123" s="1031"/>
      <c r="CG123" s="1032"/>
      <c r="CH123" s="1032"/>
      <c r="CI123" s="1032"/>
      <c r="CJ123" s="1033"/>
      <c r="CK123" s="1019"/>
      <c r="CL123" s="1020"/>
      <c r="CM123" s="1020"/>
      <c r="CN123" s="1020"/>
      <c r="CO123" s="1021"/>
      <c r="CP123" s="1010" t="s">
        <v>451</v>
      </c>
      <c r="CQ123" s="1011"/>
      <c r="CR123" s="1011"/>
      <c r="CS123" s="1011"/>
      <c r="CT123" s="1011"/>
      <c r="CU123" s="1011"/>
      <c r="CV123" s="1011"/>
      <c r="CW123" s="1011"/>
      <c r="CX123" s="1011"/>
      <c r="CY123" s="1011"/>
      <c r="CZ123" s="1011"/>
      <c r="DA123" s="1011"/>
      <c r="DB123" s="1011"/>
      <c r="DC123" s="1011"/>
      <c r="DD123" s="1011"/>
      <c r="DE123" s="1011"/>
      <c r="DF123" s="1012"/>
      <c r="DG123" s="961">
        <v>29233</v>
      </c>
      <c r="DH123" s="962"/>
      <c r="DI123" s="962"/>
      <c r="DJ123" s="962"/>
      <c r="DK123" s="963"/>
      <c r="DL123" s="964">
        <v>24077</v>
      </c>
      <c r="DM123" s="962"/>
      <c r="DN123" s="962"/>
      <c r="DO123" s="962"/>
      <c r="DP123" s="963"/>
      <c r="DQ123" s="964">
        <v>18463</v>
      </c>
      <c r="DR123" s="962"/>
      <c r="DS123" s="962"/>
      <c r="DT123" s="962"/>
      <c r="DU123" s="963"/>
      <c r="DV123" s="965">
        <v>0.1</v>
      </c>
      <c r="DW123" s="966"/>
      <c r="DX123" s="966"/>
      <c r="DY123" s="966"/>
      <c r="DZ123" s="967"/>
    </row>
    <row r="124" spans="1:130" s="197" customFormat="1" ht="26.25" customHeight="1">
      <c r="A124" s="978"/>
      <c r="B124" s="949"/>
      <c r="C124" s="919" t="s">
        <v>436</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111</v>
      </c>
      <c r="AB124" s="962"/>
      <c r="AC124" s="962"/>
      <c r="AD124" s="962"/>
      <c r="AE124" s="963"/>
      <c r="AF124" s="964" t="s">
        <v>111</v>
      </c>
      <c r="AG124" s="962"/>
      <c r="AH124" s="962"/>
      <c r="AI124" s="962"/>
      <c r="AJ124" s="963"/>
      <c r="AK124" s="964" t="s">
        <v>111</v>
      </c>
      <c r="AL124" s="962"/>
      <c r="AM124" s="962"/>
      <c r="AN124" s="962"/>
      <c r="AO124" s="963"/>
      <c r="AP124" s="965" t="s">
        <v>111</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452</v>
      </c>
      <c r="CQ124" s="1011"/>
      <c r="CR124" s="1011"/>
      <c r="CS124" s="1011"/>
      <c r="CT124" s="1011"/>
      <c r="CU124" s="1011"/>
      <c r="CV124" s="1011"/>
      <c r="CW124" s="1011"/>
      <c r="CX124" s="1011"/>
      <c r="CY124" s="1011"/>
      <c r="CZ124" s="1011"/>
      <c r="DA124" s="1011"/>
      <c r="DB124" s="1011"/>
      <c r="DC124" s="1011"/>
      <c r="DD124" s="1011"/>
      <c r="DE124" s="1011"/>
      <c r="DF124" s="1012"/>
      <c r="DG124" s="1000" t="s">
        <v>111</v>
      </c>
      <c r="DH124" s="1001"/>
      <c r="DI124" s="1001"/>
      <c r="DJ124" s="1001"/>
      <c r="DK124" s="1002"/>
      <c r="DL124" s="1003" t="s">
        <v>111</v>
      </c>
      <c r="DM124" s="1001"/>
      <c r="DN124" s="1001"/>
      <c r="DO124" s="1001"/>
      <c r="DP124" s="1002"/>
      <c r="DQ124" s="1003" t="s">
        <v>111</v>
      </c>
      <c r="DR124" s="1001"/>
      <c r="DS124" s="1001"/>
      <c r="DT124" s="1001"/>
      <c r="DU124" s="1002"/>
      <c r="DV124" s="1004" t="s">
        <v>111</v>
      </c>
      <c r="DW124" s="1005"/>
      <c r="DX124" s="1005"/>
      <c r="DY124" s="1005"/>
      <c r="DZ124" s="1006"/>
    </row>
    <row r="125" spans="1:130" s="197" customFormat="1" ht="26.25" customHeight="1" thickBot="1">
      <c r="A125" s="978"/>
      <c r="B125" s="949"/>
      <c r="C125" s="919" t="s">
        <v>438</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111</v>
      </c>
      <c r="AB125" s="962"/>
      <c r="AC125" s="962"/>
      <c r="AD125" s="962"/>
      <c r="AE125" s="963"/>
      <c r="AF125" s="964" t="s">
        <v>111</v>
      </c>
      <c r="AG125" s="962"/>
      <c r="AH125" s="962"/>
      <c r="AI125" s="962"/>
      <c r="AJ125" s="963"/>
      <c r="AK125" s="964" t="s">
        <v>111</v>
      </c>
      <c r="AL125" s="962"/>
      <c r="AM125" s="962"/>
      <c r="AN125" s="962"/>
      <c r="AO125" s="963"/>
      <c r="AP125" s="965" t="s">
        <v>111</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453</v>
      </c>
      <c r="CL125" s="1017"/>
      <c r="CM125" s="1017"/>
      <c r="CN125" s="1017"/>
      <c r="CO125" s="1018"/>
      <c r="CP125" s="943" t="s">
        <v>454</v>
      </c>
      <c r="CQ125" s="890"/>
      <c r="CR125" s="890"/>
      <c r="CS125" s="890"/>
      <c r="CT125" s="890"/>
      <c r="CU125" s="890"/>
      <c r="CV125" s="890"/>
      <c r="CW125" s="890"/>
      <c r="CX125" s="890"/>
      <c r="CY125" s="890"/>
      <c r="CZ125" s="890"/>
      <c r="DA125" s="890"/>
      <c r="DB125" s="890"/>
      <c r="DC125" s="890"/>
      <c r="DD125" s="890"/>
      <c r="DE125" s="890"/>
      <c r="DF125" s="891"/>
      <c r="DG125" s="929" t="s">
        <v>111</v>
      </c>
      <c r="DH125" s="930"/>
      <c r="DI125" s="930"/>
      <c r="DJ125" s="930"/>
      <c r="DK125" s="930"/>
      <c r="DL125" s="930" t="s">
        <v>111</v>
      </c>
      <c r="DM125" s="930"/>
      <c r="DN125" s="930"/>
      <c r="DO125" s="930"/>
      <c r="DP125" s="930"/>
      <c r="DQ125" s="930" t="s">
        <v>111</v>
      </c>
      <c r="DR125" s="930"/>
      <c r="DS125" s="930"/>
      <c r="DT125" s="930"/>
      <c r="DU125" s="930"/>
      <c r="DV125" s="931" t="s">
        <v>111</v>
      </c>
      <c r="DW125" s="931"/>
      <c r="DX125" s="931"/>
      <c r="DY125" s="931"/>
      <c r="DZ125" s="932"/>
    </row>
    <row r="126" spans="1:130" s="197" customFormat="1" ht="26.25" customHeight="1">
      <c r="A126" s="978"/>
      <c r="B126" s="949"/>
      <c r="C126" s="919" t="s">
        <v>441</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v>539094</v>
      </c>
      <c r="AB126" s="962"/>
      <c r="AC126" s="962"/>
      <c r="AD126" s="962"/>
      <c r="AE126" s="963"/>
      <c r="AF126" s="964">
        <v>560099</v>
      </c>
      <c r="AG126" s="962"/>
      <c r="AH126" s="962"/>
      <c r="AI126" s="962"/>
      <c r="AJ126" s="963"/>
      <c r="AK126" s="964">
        <v>631468</v>
      </c>
      <c r="AL126" s="962"/>
      <c r="AM126" s="962"/>
      <c r="AN126" s="962"/>
      <c r="AO126" s="963"/>
      <c r="AP126" s="965">
        <v>2</v>
      </c>
      <c r="AQ126" s="966"/>
      <c r="AR126" s="966"/>
      <c r="AS126" s="966"/>
      <c r="AT126" s="967"/>
      <c r="AU126" s="233"/>
      <c r="AV126" s="233"/>
      <c r="AW126" s="233"/>
      <c r="AX126" s="1039" t="s">
        <v>455</v>
      </c>
      <c r="AY126" s="1040"/>
      <c r="AZ126" s="1040"/>
      <c r="BA126" s="1040"/>
      <c r="BB126" s="1040"/>
      <c r="BC126" s="1040"/>
      <c r="BD126" s="1040"/>
      <c r="BE126" s="1041"/>
      <c r="BF126" s="1055" t="s">
        <v>456</v>
      </c>
      <c r="BG126" s="1040"/>
      <c r="BH126" s="1040"/>
      <c r="BI126" s="1040"/>
      <c r="BJ126" s="1040"/>
      <c r="BK126" s="1040"/>
      <c r="BL126" s="1041"/>
      <c r="BM126" s="1055" t="s">
        <v>457</v>
      </c>
      <c r="BN126" s="1040"/>
      <c r="BO126" s="1040"/>
      <c r="BP126" s="1040"/>
      <c r="BQ126" s="1040"/>
      <c r="BR126" s="1040"/>
      <c r="BS126" s="1041"/>
      <c r="BT126" s="1055" t="s">
        <v>458</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459</v>
      </c>
      <c r="CQ126" s="953"/>
      <c r="CR126" s="953"/>
      <c r="CS126" s="953"/>
      <c r="CT126" s="953"/>
      <c r="CU126" s="953"/>
      <c r="CV126" s="953"/>
      <c r="CW126" s="953"/>
      <c r="CX126" s="953"/>
      <c r="CY126" s="953"/>
      <c r="CZ126" s="953"/>
      <c r="DA126" s="953"/>
      <c r="DB126" s="953"/>
      <c r="DC126" s="953"/>
      <c r="DD126" s="953"/>
      <c r="DE126" s="953"/>
      <c r="DF126" s="954"/>
      <c r="DG126" s="922" t="s">
        <v>111</v>
      </c>
      <c r="DH126" s="923"/>
      <c r="DI126" s="923"/>
      <c r="DJ126" s="923"/>
      <c r="DK126" s="923"/>
      <c r="DL126" s="923" t="s">
        <v>111</v>
      </c>
      <c r="DM126" s="923"/>
      <c r="DN126" s="923"/>
      <c r="DO126" s="923"/>
      <c r="DP126" s="923"/>
      <c r="DQ126" s="923" t="s">
        <v>111</v>
      </c>
      <c r="DR126" s="923"/>
      <c r="DS126" s="923"/>
      <c r="DT126" s="923"/>
      <c r="DU126" s="923"/>
      <c r="DV126" s="924" t="s">
        <v>111</v>
      </c>
      <c r="DW126" s="924"/>
      <c r="DX126" s="924"/>
      <c r="DY126" s="924"/>
      <c r="DZ126" s="925"/>
    </row>
    <row r="127" spans="1:130" s="197" customFormat="1" ht="26.25" customHeight="1" thickBot="1">
      <c r="A127" s="979"/>
      <c r="B127" s="951"/>
      <c r="C127" s="1007" t="s">
        <v>460</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t="s">
        <v>111</v>
      </c>
      <c r="AB127" s="962"/>
      <c r="AC127" s="962"/>
      <c r="AD127" s="962"/>
      <c r="AE127" s="963"/>
      <c r="AF127" s="964" t="s">
        <v>111</v>
      </c>
      <c r="AG127" s="962"/>
      <c r="AH127" s="962"/>
      <c r="AI127" s="962"/>
      <c r="AJ127" s="963"/>
      <c r="AK127" s="964" t="s">
        <v>111</v>
      </c>
      <c r="AL127" s="962"/>
      <c r="AM127" s="962"/>
      <c r="AN127" s="962"/>
      <c r="AO127" s="963"/>
      <c r="AP127" s="965" t="s">
        <v>111</v>
      </c>
      <c r="AQ127" s="966"/>
      <c r="AR127" s="966"/>
      <c r="AS127" s="966"/>
      <c r="AT127" s="967"/>
      <c r="AU127" s="233"/>
      <c r="AV127" s="233"/>
      <c r="AW127" s="233"/>
      <c r="AX127" s="889" t="s">
        <v>461</v>
      </c>
      <c r="AY127" s="890"/>
      <c r="AZ127" s="890"/>
      <c r="BA127" s="890"/>
      <c r="BB127" s="890"/>
      <c r="BC127" s="890"/>
      <c r="BD127" s="890"/>
      <c r="BE127" s="891"/>
      <c r="BF127" s="1044" t="s">
        <v>111</v>
      </c>
      <c r="BG127" s="1045"/>
      <c r="BH127" s="1045"/>
      <c r="BI127" s="1045"/>
      <c r="BJ127" s="1045"/>
      <c r="BK127" s="1045"/>
      <c r="BL127" s="1054"/>
      <c r="BM127" s="1044">
        <v>11.55</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462</v>
      </c>
      <c r="CQ127" s="1048"/>
      <c r="CR127" s="1048"/>
      <c r="CS127" s="1048"/>
      <c r="CT127" s="1048"/>
      <c r="CU127" s="1048"/>
      <c r="CV127" s="1048"/>
      <c r="CW127" s="1048"/>
      <c r="CX127" s="1048"/>
      <c r="CY127" s="1048"/>
      <c r="CZ127" s="1048"/>
      <c r="DA127" s="1048"/>
      <c r="DB127" s="1048"/>
      <c r="DC127" s="1048"/>
      <c r="DD127" s="1048"/>
      <c r="DE127" s="1048"/>
      <c r="DF127" s="1049"/>
      <c r="DG127" s="1050" t="s">
        <v>111</v>
      </c>
      <c r="DH127" s="1051"/>
      <c r="DI127" s="1051"/>
      <c r="DJ127" s="1051"/>
      <c r="DK127" s="1051"/>
      <c r="DL127" s="1051" t="s">
        <v>111</v>
      </c>
      <c r="DM127" s="1051"/>
      <c r="DN127" s="1051"/>
      <c r="DO127" s="1051"/>
      <c r="DP127" s="1051"/>
      <c r="DQ127" s="1051" t="s">
        <v>111</v>
      </c>
      <c r="DR127" s="1051"/>
      <c r="DS127" s="1051"/>
      <c r="DT127" s="1051"/>
      <c r="DU127" s="1051"/>
      <c r="DV127" s="1052" t="s">
        <v>111</v>
      </c>
      <c r="DW127" s="1052"/>
      <c r="DX127" s="1052"/>
      <c r="DY127" s="1052"/>
      <c r="DZ127" s="1053"/>
    </row>
    <row r="128" spans="1:130" s="197" customFormat="1" ht="26.25" customHeight="1">
      <c r="A128" s="1074" t="s">
        <v>463</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464</v>
      </c>
      <c r="X128" s="1076"/>
      <c r="Y128" s="1076"/>
      <c r="Z128" s="1077"/>
      <c r="AA128" s="1092">
        <v>2161138</v>
      </c>
      <c r="AB128" s="1093"/>
      <c r="AC128" s="1093"/>
      <c r="AD128" s="1093"/>
      <c r="AE128" s="1094"/>
      <c r="AF128" s="1095">
        <v>2174990</v>
      </c>
      <c r="AG128" s="1093"/>
      <c r="AH128" s="1093"/>
      <c r="AI128" s="1093"/>
      <c r="AJ128" s="1094"/>
      <c r="AK128" s="1095">
        <v>2179963</v>
      </c>
      <c r="AL128" s="1093"/>
      <c r="AM128" s="1093"/>
      <c r="AN128" s="1093"/>
      <c r="AO128" s="1094"/>
      <c r="AP128" s="1096"/>
      <c r="AQ128" s="1097"/>
      <c r="AR128" s="1097"/>
      <c r="AS128" s="1097"/>
      <c r="AT128" s="1098"/>
      <c r="AU128" s="235"/>
      <c r="AV128" s="235"/>
      <c r="AW128" s="235"/>
      <c r="AX128" s="1057" t="s">
        <v>465</v>
      </c>
      <c r="AY128" s="953"/>
      <c r="AZ128" s="953"/>
      <c r="BA128" s="953"/>
      <c r="BB128" s="953"/>
      <c r="BC128" s="953"/>
      <c r="BD128" s="953"/>
      <c r="BE128" s="954"/>
      <c r="BF128" s="1069" t="s">
        <v>111</v>
      </c>
      <c r="BG128" s="1070"/>
      <c r="BH128" s="1070"/>
      <c r="BI128" s="1070"/>
      <c r="BJ128" s="1070"/>
      <c r="BK128" s="1070"/>
      <c r="BL128" s="1071"/>
      <c r="BM128" s="1069">
        <v>16.55</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90</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466</v>
      </c>
      <c r="X129" s="1064"/>
      <c r="Y129" s="1064"/>
      <c r="Z129" s="1065"/>
      <c r="AA129" s="961">
        <v>36531216</v>
      </c>
      <c r="AB129" s="962"/>
      <c r="AC129" s="962"/>
      <c r="AD129" s="962"/>
      <c r="AE129" s="963"/>
      <c r="AF129" s="964">
        <v>37003962</v>
      </c>
      <c r="AG129" s="962"/>
      <c r="AH129" s="962"/>
      <c r="AI129" s="962"/>
      <c r="AJ129" s="963"/>
      <c r="AK129" s="964">
        <v>36830897</v>
      </c>
      <c r="AL129" s="962"/>
      <c r="AM129" s="962"/>
      <c r="AN129" s="962"/>
      <c r="AO129" s="963"/>
      <c r="AP129" s="1066"/>
      <c r="AQ129" s="1067"/>
      <c r="AR129" s="1067"/>
      <c r="AS129" s="1067"/>
      <c r="AT129" s="1068"/>
      <c r="AU129" s="235"/>
      <c r="AV129" s="235"/>
      <c r="AW129" s="235"/>
      <c r="AX129" s="1057" t="s">
        <v>467</v>
      </c>
      <c r="AY129" s="953"/>
      <c r="AZ129" s="953"/>
      <c r="BA129" s="953"/>
      <c r="BB129" s="953"/>
      <c r="BC129" s="953"/>
      <c r="BD129" s="953"/>
      <c r="BE129" s="954"/>
      <c r="BF129" s="1058">
        <v>6.9</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468</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469</v>
      </c>
      <c r="X130" s="1064"/>
      <c r="Y130" s="1064"/>
      <c r="Z130" s="1065"/>
      <c r="AA130" s="961">
        <v>4424875</v>
      </c>
      <c r="AB130" s="962"/>
      <c r="AC130" s="962"/>
      <c r="AD130" s="962"/>
      <c r="AE130" s="963"/>
      <c r="AF130" s="964">
        <v>4386652</v>
      </c>
      <c r="AG130" s="962"/>
      <c r="AH130" s="962"/>
      <c r="AI130" s="962"/>
      <c r="AJ130" s="963"/>
      <c r="AK130" s="964">
        <v>4484862</v>
      </c>
      <c r="AL130" s="962"/>
      <c r="AM130" s="962"/>
      <c r="AN130" s="962"/>
      <c r="AO130" s="963"/>
      <c r="AP130" s="1066"/>
      <c r="AQ130" s="1067"/>
      <c r="AR130" s="1067"/>
      <c r="AS130" s="1067"/>
      <c r="AT130" s="1068"/>
      <c r="AU130" s="235"/>
      <c r="AV130" s="235"/>
      <c r="AW130" s="235"/>
      <c r="AX130" s="1116" t="s">
        <v>470</v>
      </c>
      <c r="AY130" s="1048"/>
      <c r="AZ130" s="1048"/>
      <c r="BA130" s="1048"/>
      <c r="BB130" s="1048"/>
      <c r="BC130" s="1048"/>
      <c r="BD130" s="1048"/>
      <c r="BE130" s="1049"/>
      <c r="BF130" s="1078">
        <v>21.4</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471</v>
      </c>
      <c r="X131" s="1087"/>
      <c r="Y131" s="1087"/>
      <c r="Z131" s="1088"/>
      <c r="AA131" s="1000">
        <v>32106341</v>
      </c>
      <c r="AB131" s="1001"/>
      <c r="AC131" s="1001"/>
      <c r="AD131" s="1001"/>
      <c r="AE131" s="1002"/>
      <c r="AF131" s="1003">
        <v>32617310</v>
      </c>
      <c r="AG131" s="1001"/>
      <c r="AH131" s="1001"/>
      <c r="AI131" s="1001"/>
      <c r="AJ131" s="1002"/>
      <c r="AK131" s="1003">
        <v>32346035</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472</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473</v>
      </c>
      <c r="W132" s="1104"/>
      <c r="X132" s="1104"/>
      <c r="Y132" s="1104"/>
      <c r="Z132" s="1105"/>
      <c r="AA132" s="1106">
        <v>8.1874605389999999</v>
      </c>
      <c r="AB132" s="1107"/>
      <c r="AC132" s="1107"/>
      <c r="AD132" s="1107"/>
      <c r="AE132" s="1108"/>
      <c r="AF132" s="1109">
        <v>6.9900215560000003</v>
      </c>
      <c r="AG132" s="1107"/>
      <c r="AH132" s="1107"/>
      <c r="AI132" s="1107"/>
      <c r="AJ132" s="1108"/>
      <c r="AK132" s="1109">
        <v>5.813584262</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474</v>
      </c>
      <c r="W133" s="1111"/>
      <c r="X133" s="1111"/>
      <c r="Y133" s="1111"/>
      <c r="Z133" s="1112"/>
      <c r="AA133" s="1113">
        <v>9.1</v>
      </c>
      <c r="AB133" s="1114"/>
      <c r="AC133" s="1114"/>
      <c r="AD133" s="1114"/>
      <c r="AE133" s="1115"/>
      <c r="AF133" s="1113">
        <v>8</v>
      </c>
      <c r="AG133" s="1114"/>
      <c r="AH133" s="1114"/>
      <c r="AI133" s="1114"/>
      <c r="AJ133" s="1115"/>
      <c r="AK133" s="1113">
        <v>6.9</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20" t="s">
        <v>477</v>
      </c>
      <c r="L7" s="254"/>
      <c r="M7" s="255" t="s">
        <v>478</v>
      </c>
      <c r="N7" s="256"/>
    </row>
    <row r="8" spans="1:16">
      <c r="A8" s="248"/>
      <c r="B8" s="244"/>
      <c r="C8" s="244"/>
      <c r="D8" s="244"/>
      <c r="E8" s="244"/>
      <c r="F8" s="244"/>
      <c r="G8" s="257"/>
      <c r="H8" s="258"/>
      <c r="I8" s="258"/>
      <c r="J8" s="259"/>
      <c r="K8" s="1121"/>
      <c r="L8" s="260" t="s">
        <v>479</v>
      </c>
      <c r="M8" s="261" t="s">
        <v>480</v>
      </c>
      <c r="N8" s="262" t="s">
        <v>481</v>
      </c>
    </row>
    <row r="9" spans="1:16">
      <c r="A9" s="248"/>
      <c r="B9" s="244"/>
      <c r="C9" s="244"/>
      <c r="D9" s="244"/>
      <c r="E9" s="244"/>
      <c r="F9" s="244"/>
      <c r="G9" s="1122" t="s">
        <v>482</v>
      </c>
      <c r="H9" s="1123"/>
      <c r="I9" s="1123"/>
      <c r="J9" s="1124"/>
      <c r="K9" s="263">
        <v>12297380</v>
      </c>
      <c r="L9" s="264">
        <v>62950</v>
      </c>
      <c r="M9" s="265">
        <v>56720</v>
      </c>
      <c r="N9" s="266">
        <v>11</v>
      </c>
    </row>
    <row r="10" spans="1:16">
      <c r="A10" s="248"/>
      <c r="B10" s="244"/>
      <c r="C10" s="244"/>
      <c r="D10" s="244"/>
      <c r="E10" s="244"/>
      <c r="F10" s="244"/>
      <c r="G10" s="1122" t="s">
        <v>483</v>
      </c>
      <c r="H10" s="1123"/>
      <c r="I10" s="1123"/>
      <c r="J10" s="1124"/>
      <c r="K10" s="267">
        <v>627070</v>
      </c>
      <c r="L10" s="268">
        <v>3210</v>
      </c>
      <c r="M10" s="269">
        <v>3493</v>
      </c>
      <c r="N10" s="270">
        <v>-8.1</v>
      </c>
    </row>
    <row r="11" spans="1:16" ht="13.5" customHeight="1">
      <c r="A11" s="248"/>
      <c r="B11" s="244"/>
      <c r="C11" s="244"/>
      <c r="D11" s="244"/>
      <c r="E11" s="244"/>
      <c r="F11" s="244"/>
      <c r="G11" s="1122" t="s">
        <v>484</v>
      </c>
      <c r="H11" s="1123"/>
      <c r="I11" s="1123"/>
      <c r="J11" s="1124"/>
      <c r="K11" s="267">
        <v>26</v>
      </c>
      <c r="L11" s="268">
        <v>0</v>
      </c>
      <c r="M11" s="269">
        <v>1791</v>
      </c>
      <c r="N11" s="270">
        <v>-100</v>
      </c>
    </row>
    <row r="12" spans="1:16" ht="13.5" customHeight="1">
      <c r="A12" s="248"/>
      <c r="B12" s="244"/>
      <c r="C12" s="244"/>
      <c r="D12" s="244"/>
      <c r="E12" s="244"/>
      <c r="F12" s="244"/>
      <c r="G12" s="1122" t="s">
        <v>485</v>
      </c>
      <c r="H12" s="1123"/>
      <c r="I12" s="1123"/>
      <c r="J12" s="1124"/>
      <c r="K12" s="267">
        <v>909434</v>
      </c>
      <c r="L12" s="268">
        <v>4655</v>
      </c>
      <c r="M12" s="269">
        <v>1224</v>
      </c>
      <c r="N12" s="270">
        <v>280.3</v>
      </c>
    </row>
    <row r="13" spans="1:16" ht="13.5" customHeight="1">
      <c r="A13" s="248"/>
      <c r="B13" s="244"/>
      <c r="C13" s="244"/>
      <c r="D13" s="244"/>
      <c r="E13" s="244"/>
      <c r="F13" s="244"/>
      <c r="G13" s="1122" t="s">
        <v>486</v>
      </c>
      <c r="H13" s="1123"/>
      <c r="I13" s="1123"/>
      <c r="J13" s="1124"/>
      <c r="K13" s="267" t="s">
        <v>487</v>
      </c>
      <c r="L13" s="268" t="s">
        <v>487</v>
      </c>
      <c r="M13" s="269">
        <v>28</v>
      </c>
      <c r="N13" s="270" t="s">
        <v>487</v>
      </c>
    </row>
    <row r="14" spans="1:16" ht="13.5" customHeight="1">
      <c r="A14" s="248"/>
      <c r="B14" s="244"/>
      <c r="C14" s="244"/>
      <c r="D14" s="244"/>
      <c r="E14" s="244"/>
      <c r="F14" s="244"/>
      <c r="G14" s="1122" t="s">
        <v>488</v>
      </c>
      <c r="H14" s="1123"/>
      <c r="I14" s="1123"/>
      <c r="J14" s="1124"/>
      <c r="K14" s="267">
        <v>173016</v>
      </c>
      <c r="L14" s="268">
        <v>886</v>
      </c>
      <c r="M14" s="269">
        <v>1936</v>
      </c>
      <c r="N14" s="270">
        <v>-54.2</v>
      </c>
    </row>
    <row r="15" spans="1:16" ht="13.5" customHeight="1">
      <c r="A15" s="248"/>
      <c r="B15" s="244"/>
      <c r="C15" s="244"/>
      <c r="D15" s="244"/>
      <c r="E15" s="244"/>
      <c r="F15" s="244"/>
      <c r="G15" s="1122" t="s">
        <v>489</v>
      </c>
      <c r="H15" s="1123"/>
      <c r="I15" s="1123"/>
      <c r="J15" s="1124"/>
      <c r="K15" s="267">
        <v>382973</v>
      </c>
      <c r="L15" s="268">
        <v>1960</v>
      </c>
      <c r="M15" s="269">
        <v>1163</v>
      </c>
      <c r="N15" s="270">
        <v>68.5</v>
      </c>
    </row>
    <row r="16" spans="1:16">
      <c r="A16" s="248"/>
      <c r="B16" s="244"/>
      <c r="C16" s="244"/>
      <c r="D16" s="244"/>
      <c r="E16" s="244"/>
      <c r="F16" s="244"/>
      <c r="G16" s="1125" t="s">
        <v>490</v>
      </c>
      <c r="H16" s="1126"/>
      <c r="I16" s="1126"/>
      <c r="J16" s="1127"/>
      <c r="K16" s="268">
        <v>-938951</v>
      </c>
      <c r="L16" s="268">
        <v>-4806</v>
      </c>
      <c r="M16" s="269">
        <v>-5317</v>
      </c>
      <c r="N16" s="270">
        <v>-9.6</v>
      </c>
    </row>
    <row r="17" spans="1:16">
      <c r="A17" s="248"/>
      <c r="B17" s="244"/>
      <c r="C17" s="244"/>
      <c r="D17" s="244"/>
      <c r="E17" s="244"/>
      <c r="F17" s="244"/>
      <c r="G17" s="1125" t="s">
        <v>169</v>
      </c>
      <c r="H17" s="1126"/>
      <c r="I17" s="1126"/>
      <c r="J17" s="1127"/>
      <c r="K17" s="268">
        <v>13450948</v>
      </c>
      <c r="L17" s="268">
        <v>68855</v>
      </c>
      <c r="M17" s="269">
        <v>61038</v>
      </c>
      <c r="N17" s="270">
        <v>12.8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17" t="s">
        <v>495</v>
      </c>
      <c r="H21" s="1118"/>
      <c r="I21" s="1118"/>
      <c r="J21" s="1119"/>
      <c r="K21" s="280">
        <v>7.31</v>
      </c>
      <c r="L21" s="281">
        <v>6.16</v>
      </c>
      <c r="M21" s="282">
        <v>1.1499999999999999</v>
      </c>
      <c r="N21" s="249"/>
      <c r="O21" s="283"/>
      <c r="P21" s="279"/>
    </row>
    <row r="22" spans="1:16" s="284" customFormat="1">
      <c r="A22" s="279"/>
      <c r="B22" s="249"/>
      <c r="C22" s="249"/>
      <c r="D22" s="249"/>
      <c r="E22" s="249"/>
      <c r="F22" s="249"/>
      <c r="G22" s="1117" t="s">
        <v>496</v>
      </c>
      <c r="H22" s="1118"/>
      <c r="I22" s="1118"/>
      <c r="J22" s="1119"/>
      <c r="K22" s="285">
        <v>100.8</v>
      </c>
      <c r="L22" s="286">
        <v>100.2</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20" t="s">
        <v>477</v>
      </c>
      <c r="L30" s="254"/>
      <c r="M30" s="255" t="s">
        <v>478</v>
      </c>
      <c r="N30" s="256"/>
    </row>
    <row r="31" spans="1:16">
      <c r="A31" s="248"/>
      <c r="B31" s="244"/>
      <c r="C31" s="244"/>
      <c r="D31" s="244"/>
      <c r="E31" s="244"/>
      <c r="F31" s="244"/>
      <c r="G31" s="257"/>
      <c r="H31" s="258"/>
      <c r="I31" s="258"/>
      <c r="J31" s="259"/>
      <c r="K31" s="1121"/>
      <c r="L31" s="260" t="s">
        <v>479</v>
      </c>
      <c r="M31" s="261" t="s">
        <v>480</v>
      </c>
      <c r="N31" s="262" t="s">
        <v>481</v>
      </c>
    </row>
    <row r="32" spans="1:16" ht="27" customHeight="1">
      <c r="A32" s="248"/>
      <c r="B32" s="244"/>
      <c r="C32" s="244"/>
      <c r="D32" s="244"/>
      <c r="E32" s="244"/>
      <c r="F32" s="244"/>
      <c r="G32" s="1133" t="s">
        <v>499</v>
      </c>
      <c r="H32" s="1134"/>
      <c r="I32" s="1134"/>
      <c r="J32" s="1135"/>
      <c r="K32" s="294">
        <v>5753767</v>
      </c>
      <c r="L32" s="294">
        <v>29453</v>
      </c>
      <c r="M32" s="295">
        <v>34470</v>
      </c>
      <c r="N32" s="296">
        <v>-14.6</v>
      </c>
    </row>
    <row r="33" spans="1:16" ht="13.5" customHeight="1">
      <c r="A33" s="248"/>
      <c r="B33" s="244"/>
      <c r="C33" s="244"/>
      <c r="D33" s="244"/>
      <c r="E33" s="244"/>
      <c r="F33" s="244"/>
      <c r="G33" s="1133" t="s">
        <v>500</v>
      </c>
      <c r="H33" s="1134"/>
      <c r="I33" s="1134"/>
      <c r="J33" s="1135"/>
      <c r="K33" s="294" t="s">
        <v>487</v>
      </c>
      <c r="L33" s="294" t="s">
        <v>487</v>
      </c>
      <c r="M33" s="295">
        <v>5</v>
      </c>
      <c r="N33" s="296" t="s">
        <v>487</v>
      </c>
    </row>
    <row r="34" spans="1:16" ht="27" customHeight="1">
      <c r="A34" s="248"/>
      <c r="B34" s="244"/>
      <c r="C34" s="244"/>
      <c r="D34" s="244"/>
      <c r="E34" s="244"/>
      <c r="F34" s="244"/>
      <c r="G34" s="1133" t="s">
        <v>501</v>
      </c>
      <c r="H34" s="1134"/>
      <c r="I34" s="1134"/>
      <c r="J34" s="1135"/>
      <c r="K34" s="294" t="s">
        <v>487</v>
      </c>
      <c r="L34" s="294" t="s">
        <v>487</v>
      </c>
      <c r="M34" s="295">
        <v>70</v>
      </c>
      <c r="N34" s="296" t="s">
        <v>487</v>
      </c>
    </row>
    <row r="35" spans="1:16" ht="27" customHeight="1">
      <c r="A35" s="248"/>
      <c r="B35" s="244"/>
      <c r="C35" s="244"/>
      <c r="D35" s="244"/>
      <c r="E35" s="244"/>
      <c r="F35" s="244"/>
      <c r="G35" s="1133" t="s">
        <v>502</v>
      </c>
      <c r="H35" s="1134"/>
      <c r="I35" s="1134"/>
      <c r="J35" s="1135"/>
      <c r="K35" s="294">
        <v>2160045</v>
      </c>
      <c r="L35" s="294">
        <v>11057</v>
      </c>
      <c r="M35" s="295">
        <v>11503</v>
      </c>
      <c r="N35" s="296">
        <v>-3.9</v>
      </c>
    </row>
    <row r="36" spans="1:16" ht="27" customHeight="1">
      <c r="A36" s="248"/>
      <c r="B36" s="244"/>
      <c r="C36" s="244"/>
      <c r="D36" s="244"/>
      <c r="E36" s="244"/>
      <c r="F36" s="244"/>
      <c r="G36" s="1133" t="s">
        <v>503</v>
      </c>
      <c r="H36" s="1134"/>
      <c r="I36" s="1134"/>
      <c r="J36" s="1135"/>
      <c r="K36" s="294" t="s">
        <v>487</v>
      </c>
      <c r="L36" s="294" t="s">
        <v>487</v>
      </c>
      <c r="M36" s="295">
        <v>452</v>
      </c>
      <c r="N36" s="296" t="s">
        <v>487</v>
      </c>
    </row>
    <row r="37" spans="1:16" ht="13.5" customHeight="1">
      <c r="A37" s="248"/>
      <c r="B37" s="244"/>
      <c r="C37" s="244"/>
      <c r="D37" s="244"/>
      <c r="E37" s="244"/>
      <c r="F37" s="244"/>
      <c r="G37" s="1133" t="s">
        <v>504</v>
      </c>
      <c r="H37" s="1134"/>
      <c r="I37" s="1134"/>
      <c r="J37" s="1135"/>
      <c r="K37" s="294">
        <v>631468</v>
      </c>
      <c r="L37" s="294">
        <v>3232</v>
      </c>
      <c r="M37" s="295">
        <v>1422</v>
      </c>
      <c r="N37" s="296">
        <v>127.3</v>
      </c>
    </row>
    <row r="38" spans="1:16" ht="27" customHeight="1">
      <c r="A38" s="248"/>
      <c r="B38" s="244"/>
      <c r="C38" s="244"/>
      <c r="D38" s="244"/>
      <c r="E38" s="244"/>
      <c r="F38" s="244"/>
      <c r="G38" s="1136" t="s">
        <v>505</v>
      </c>
      <c r="H38" s="1137"/>
      <c r="I38" s="1137"/>
      <c r="J38" s="1138"/>
      <c r="K38" s="297">
        <v>9</v>
      </c>
      <c r="L38" s="297">
        <v>0</v>
      </c>
      <c r="M38" s="298">
        <v>4</v>
      </c>
      <c r="N38" s="299">
        <v>-100</v>
      </c>
      <c r="O38" s="293"/>
    </row>
    <row r="39" spans="1:16">
      <c r="A39" s="248"/>
      <c r="B39" s="244"/>
      <c r="C39" s="244"/>
      <c r="D39" s="244"/>
      <c r="E39" s="244"/>
      <c r="F39" s="244"/>
      <c r="G39" s="1136" t="s">
        <v>506</v>
      </c>
      <c r="H39" s="1137"/>
      <c r="I39" s="1137"/>
      <c r="J39" s="1138"/>
      <c r="K39" s="300">
        <v>-2179963</v>
      </c>
      <c r="L39" s="300">
        <v>-11159</v>
      </c>
      <c r="M39" s="301">
        <v>-8079</v>
      </c>
      <c r="N39" s="302">
        <v>38.1</v>
      </c>
      <c r="O39" s="293"/>
    </row>
    <row r="40" spans="1:16" ht="27" customHeight="1">
      <c r="A40" s="248"/>
      <c r="B40" s="244"/>
      <c r="C40" s="244"/>
      <c r="D40" s="244"/>
      <c r="E40" s="244"/>
      <c r="F40" s="244"/>
      <c r="G40" s="1133" t="s">
        <v>507</v>
      </c>
      <c r="H40" s="1134"/>
      <c r="I40" s="1134"/>
      <c r="J40" s="1135"/>
      <c r="K40" s="300">
        <v>-4484862</v>
      </c>
      <c r="L40" s="300">
        <v>-22958</v>
      </c>
      <c r="M40" s="301">
        <v>-29589</v>
      </c>
      <c r="N40" s="302">
        <v>-22.4</v>
      </c>
      <c r="O40" s="293"/>
    </row>
    <row r="41" spans="1:16">
      <c r="A41" s="248"/>
      <c r="B41" s="244"/>
      <c r="C41" s="244"/>
      <c r="D41" s="244"/>
      <c r="E41" s="244"/>
      <c r="F41" s="244"/>
      <c r="G41" s="1139" t="s">
        <v>279</v>
      </c>
      <c r="H41" s="1140"/>
      <c r="I41" s="1140"/>
      <c r="J41" s="1141"/>
      <c r="K41" s="294">
        <v>1880464</v>
      </c>
      <c r="L41" s="300">
        <v>9626</v>
      </c>
      <c r="M41" s="301">
        <v>10257</v>
      </c>
      <c r="N41" s="302">
        <v>-6.2</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28" t="s">
        <v>477</v>
      </c>
      <c r="J49" s="1130" t="s">
        <v>511</v>
      </c>
      <c r="K49" s="1131"/>
      <c r="L49" s="1131"/>
      <c r="M49" s="1131"/>
      <c r="N49" s="1132"/>
    </row>
    <row r="50" spans="1:14">
      <c r="A50" s="248"/>
      <c r="B50" s="244"/>
      <c r="C50" s="244"/>
      <c r="D50" s="244"/>
      <c r="E50" s="244"/>
      <c r="F50" s="244"/>
      <c r="G50" s="312"/>
      <c r="H50" s="313"/>
      <c r="I50" s="1129"/>
      <c r="J50" s="314" t="s">
        <v>512</v>
      </c>
      <c r="K50" s="315" t="s">
        <v>513</v>
      </c>
      <c r="L50" s="316" t="s">
        <v>514</v>
      </c>
      <c r="M50" s="317" t="s">
        <v>515</v>
      </c>
      <c r="N50" s="318" t="s">
        <v>516</v>
      </c>
    </row>
    <row r="51" spans="1:14">
      <c r="A51" s="248"/>
      <c r="B51" s="244"/>
      <c r="C51" s="244"/>
      <c r="D51" s="244"/>
      <c r="E51" s="244"/>
      <c r="F51" s="244"/>
      <c r="G51" s="310" t="s">
        <v>517</v>
      </c>
      <c r="H51" s="311"/>
      <c r="I51" s="319">
        <v>4623669</v>
      </c>
      <c r="J51" s="320">
        <v>23500</v>
      </c>
      <c r="K51" s="321">
        <v>-8.5</v>
      </c>
      <c r="L51" s="322">
        <v>41739</v>
      </c>
      <c r="M51" s="323">
        <v>-1.2</v>
      </c>
      <c r="N51" s="324">
        <v>-7.3</v>
      </c>
    </row>
    <row r="52" spans="1:14">
      <c r="A52" s="248"/>
      <c r="B52" s="244"/>
      <c r="C52" s="244"/>
      <c r="D52" s="244"/>
      <c r="E52" s="244"/>
      <c r="F52" s="244"/>
      <c r="G52" s="325"/>
      <c r="H52" s="326" t="s">
        <v>518</v>
      </c>
      <c r="I52" s="327">
        <v>2648022</v>
      </c>
      <c r="J52" s="328">
        <v>13459</v>
      </c>
      <c r="K52" s="329">
        <v>-0.8</v>
      </c>
      <c r="L52" s="330">
        <v>24625</v>
      </c>
      <c r="M52" s="331">
        <v>-3.4</v>
      </c>
      <c r="N52" s="332">
        <v>2.6</v>
      </c>
    </row>
    <row r="53" spans="1:14">
      <c r="A53" s="248"/>
      <c r="B53" s="244"/>
      <c r="C53" s="244"/>
      <c r="D53" s="244"/>
      <c r="E53" s="244"/>
      <c r="F53" s="244"/>
      <c r="G53" s="310" t="s">
        <v>519</v>
      </c>
      <c r="H53" s="311"/>
      <c r="I53" s="319">
        <v>5083914</v>
      </c>
      <c r="J53" s="320">
        <v>25951</v>
      </c>
      <c r="K53" s="321">
        <v>10.4</v>
      </c>
      <c r="L53" s="322">
        <v>36765</v>
      </c>
      <c r="M53" s="323">
        <v>-11.9</v>
      </c>
      <c r="N53" s="324">
        <v>22.3</v>
      </c>
    </row>
    <row r="54" spans="1:14">
      <c r="A54" s="248"/>
      <c r="B54" s="244"/>
      <c r="C54" s="244"/>
      <c r="D54" s="244"/>
      <c r="E54" s="244"/>
      <c r="F54" s="244"/>
      <c r="G54" s="325"/>
      <c r="H54" s="326" t="s">
        <v>518</v>
      </c>
      <c r="I54" s="327">
        <v>3100329</v>
      </c>
      <c r="J54" s="328">
        <v>15826</v>
      </c>
      <c r="K54" s="329">
        <v>17.600000000000001</v>
      </c>
      <c r="L54" s="330">
        <v>20975</v>
      </c>
      <c r="M54" s="331">
        <v>-14.8</v>
      </c>
      <c r="N54" s="332">
        <v>32.4</v>
      </c>
    </row>
    <row r="55" spans="1:14">
      <c r="A55" s="248"/>
      <c r="B55" s="244"/>
      <c r="C55" s="244"/>
      <c r="D55" s="244"/>
      <c r="E55" s="244"/>
      <c r="F55" s="244"/>
      <c r="G55" s="310" t="s">
        <v>520</v>
      </c>
      <c r="H55" s="311"/>
      <c r="I55" s="319">
        <v>5737793</v>
      </c>
      <c r="J55" s="320">
        <v>29154</v>
      </c>
      <c r="K55" s="321">
        <v>12.3</v>
      </c>
      <c r="L55" s="322">
        <v>39052</v>
      </c>
      <c r="M55" s="323">
        <v>6.2</v>
      </c>
      <c r="N55" s="324">
        <v>6.1</v>
      </c>
    </row>
    <row r="56" spans="1:14">
      <c r="A56" s="248"/>
      <c r="B56" s="244"/>
      <c r="C56" s="244"/>
      <c r="D56" s="244"/>
      <c r="E56" s="244"/>
      <c r="F56" s="244"/>
      <c r="G56" s="325"/>
      <c r="H56" s="326" t="s">
        <v>518</v>
      </c>
      <c r="I56" s="327">
        <v>3631789</v>
      </c>
      <c r="J56" s="328">
        <v>18453</v>
      </c>
      <c r="K56" s="329">
        <v>16.600000000000001</v>
      </c>
      <c r="L56" s="330">
        <v>21186</v>
      </c>
      <c r="M56" s="331">
        <v>1</v>
      </c>
      <c r="N56" s="332">
        <v>15.6</v>
      </c>
    </row>
    <row r="57" spans="1:14">
      <c r="A57" s="248"/>
      <c r="B57" s="244"/>
      <c r="C57" s="244"/>
      <c r="D57" s="244"/>
      <c r="E57" s="244"/>
      <c r="F57" s="244"/>
      <c r="G57" s="310" t="s">
        <v>521</v>
      </c>
      <c r="H57" s="311"/>
      <c r="I57" s="319">
        <v>7339516</v>
      </c>
      <c r="J57" s="320">
        <v>37353</v>
      </c>
      <c r="K57" s="321">
        <v>28.1</v>
      </c>
      <c r="L57" s="322">
        <v>41235</v>
      </c>
      <c r="M57" s="323">
        <v>5.6</v>
      </c>
      <c r="N57" s="324">
        <v>22.5</v>
      </c>
    </row>
    <row r="58" spans="1:14">
      <c r="A58" s="248"/>
      <c r="B58" s="244"/>
      <c r="C58" s="244"/>
      <c r="D58" s="244"/>
      <c r="E58" s="244"/>
      <c r="F58" s="244"/>
      <c r="G58" s="325"/>
      <c r="H58" s="326" t="s">
        <v>518</v>
      </c>
      <c r="I58" s="327">
        <v>4601520</v>
      </c>
      <c r="J58" s="328">
        <v>23418</v>
      </c>
      <c r="K58" s="329">
        <v>26.9</v>
      </c>
      <c r="L58" s="330">
        <v>22086</v>
      </c>
      <c r="M58" s="331">
        <v>4.2</v>
      </c>
      <c r="N58" s="332">
        <v>22.7</v>
      </c>
    </row>
    <row r="59" spans="1:14">
      <c r="A59" s="248"/>
      <c r="B59" s="244"/>
      <c r="C59" s="244"/>
      <c r="D59" s="244"/>
      <c r="E59" s="244"/>
      <c r="F59" s="244"/>
      <c r="G59" s="310" t="s">
        <v>522</v>
      </c>
      <c r="H59" s="311"/>
      <c r="I59" s="319">
        <v>9519862</v>
      </c>
      <c r="J59" s="320">
        <v>48732</v>
      </c>
      <c r="K59" s="321">
        <v>30.5</v>
      </c>
      <c r="L59" s="322">
        <v>41862</v>
      </c>
      <c r="M59" s="323">
        <v>1.5</v>
      </c>
      <c r="N59" s="324">
        <v>29</v>
      </c>
    </row>
    <row r="60" spans="1:14">
      <c r="A60" s="248"/>
      <c r="B60" s="244"/>
      <c r="C60" s="244"/>
      <c r="D60" s="244"/>
      <c r="E60" s="244"/>
      <c r="F60" s="244"/>
      <c r="G60" s="325"/>
      <c r="H60" s="326" t="s">
        <v>518</v>
      </c>
      <c r="I60" s="333">
        <v>5269738</v>
      </c>
      <c r="J60" s="328">
        <v>26975</v>
      </c>
      <c r="K60" s="329">
        <v>15.2</v>
      </c>
      <c r="L60" s="330">
        <v>23710</v>
      </c>
      <c r="M60" s="331">
        <v>7.4</v>
      </c>
      <c r="N60" s="332">
        <v>7.8</v>
      </c>
    </row>
    <row r="61" spans="1:14">
      <c r="A61" s="248"/>
      <c r="B61" s="244"/>
      <c r="C61" s="244"/>
      <c r="D61" s="244"/>
      <c r="E61" s="244"/>
      <c r="F61" s="244"/>
      <c r="G61" s="310" t="s">
        <v>523</v>
      </c>
      <c r="H61" s="334"/>
      <c r="I61" s="335">
        <v>6460951</v>
      </c>
      <c r="J61" s="336">
        <v>32938</v>
      </c>
      <c r="K61" s="337">
        <v>14.6</v>
      </c>
      <c r="L61" s="338">
        <v>40131</v>
      </c>
      <c r="M61" s="339">
        <v>0</v>
      </c>
      <c r="N61" s="324">
        <v>14.6</v>
      </c>
    </row>
    <row r="62" spans="1:14">
      <c r="A62" s="248"/>
      <c r="B62" s="244"/>
      <c r="C62" s="244"/>
      <c r="D62" s="244"/>
      <c r="E62" s="244"/>
      <c r="F62" s="244"/>
      <c r="G62" s="325"/>
      <c r="H62" s="326" t="s">
        <v>518</v>
      </c>
      <c r="I62" s="327">
        <v>3850280</v>
      </c>
      <c r="J62" s="328">
        <v>19626</v>
      </c>
      <c r="K62" s="329">
        <v>15.1</v>
      </c>
      <c r="L62" s="330">
        <v>22516</v>
      </c>
      <c r="M62" s="331">
        <v>-1.1000000000000001</v>
      </c>
      <c r="N62" s="332">
        <v>16.2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42" t="s">
        <v>3</v>
      </c>
      <c r="D47" s="1142"/>
      <c r="E47" s="1143"/>
      <c r="F47" s="11">
        <v>5.85</v>
      </c>
      <c r="G47" s="12">
        <v>7.21</v>
      </c>
      <c r="H47" s="12">
        <v>8.3000000000000007</v>
      </c>
      <c r="I47" s="12">
        <v>10.06</v>
      </c>
      <c r="J47" s="13">
        <v>12.55</v>
      </c>
    </row>
    <row r="48" spans="2:10" ht="57.75" customHeight="1">
      <c r="B48" s="14"/>
      <c r="C48" s="1144" t="s">
        <v>4</v>
      </c>
      <c r="D48" s="1144"/>
      <c r="E48" s="1145"/>
      <c r="F48" s="15">
        <v>7.88</v>
      </c>
      <c r="G48" s="16">
        <v>8.43</v>
      </c>
      <c r="H48" s="16">
        <v>10.039999999999999</v>
      </c>
      <c r="I48" s="16">
        <v>9.7100000000000009</v>
      </c>
      <c r="J48" s="17">
        <v>9.83</v>
      </c>
    </row>
    <row r="49" spans="2:10" ht="57.75" customHeight="1" thickBot="1">
      <c r="B49" s="18"/>
      <c r="C49" s="1146" t="s">
        <v>5</v>
      </c>
      <c r="D49" s="1146"/>
      <c r="E49" s="1147"/>
      <c r="F49" s="19">
        <v>1.72</v>
      </c>
      <c r="G49" s="20">
        <v>1.95</v>
      </c>
      <c r="H49" s="20">
        <v>2.38</v>
      </c>
      <c r="I49" s="20">
        <v>1.66</v>
      </c>
      <c r="J49" s="21">
        <v>4.4000000000000004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4" t="s">
        <v>530</v>
      </c>
      <c r="D34" s="1154"/>
      <c r="E34" s="1155"/>
      <c r="F34" s="32">
        <v>7.79</v>
      </c>
      <c r="G34" s="33">
        <v>8.27</v>
      </c>
      <c r="H34" s="33">
        <v>9.6</v>
      </c>
      <c r="I34" s="33">
        <v>9.48</v>
      </c>
      <c r="J34" s="34">
        <v>9.5500000000000007</v>
      </c>
      <c r="K34" s="22"/>
      <c r="L34" s="22"/>
      <c r="M34" s="22"/>
      <c r="N34" s="22"/>
      <c r="O34" s="22"/>
      <c r="P34" s="22"/>
    </row>
    <row r="35" spans="1:16" ht="39" customHeight="1">
      <c r="A35" s="22"/>
      <c r="B35" s="35"/>
      <c r="C35" s="1148" t="s">
        <v>531</v>
      </c>
      <c r="D35" s="1149"/>
      <c r="E35" s="1150"/>
      <c r="F35" s="36">
        <v>3.64</v>
      </c>
      <c r="G35" s="37">
        <v>4.0999999999999996</v>
      </c>
      <c r="H35" s="37">
        <v>4.62</v>
      </c>
      <c r="I35" s="37">
        <v>5.17</v>
      </c>
      <c r="J35" s="38">
        <v>7.25</v>
      </c>
      <c r="K35" s="22"/>
      <c r="L35" s="22"/>
      <c r="M35" s="22"/>
      <c r="N35" s="22"/>
      <c r="O35" s="22"/>
      <c r="P35" s="22"/>
    </row>
    <row r="36" spans="1:16" ht="39" customHeight="1">
      <c r="A36" s="22"/>
      <c r="B36" s="35"/>
      <c r="C36" s="1148" t="s">
        <v>532</v>
      </c>
      <c r="D36" s="1149"/>
      <c r="E36" s="1150"/>
      <c r="F36" s="36">
        <v>5.48</v>
      </c>
      <c r="G36" s="37">
        <v>6.27</v>
      </c>
      <c r="H36" s="37">
        <v>7.49</v>
      </c>
      <c r="I36" s="37">
        <v>7.12</v>
      </c>
      <c r="J36" s="38">
        <v>6.15</v>
      </c>
      <c r="K36" s="22"/>
      <c r="L36" s="22"/>
      <c r="M36" s="22"/>
      <c r="N36" s="22"/>
      <c r="O36" s="22"/>
      <c r="P36" s="22"/>
    </row>
    <row r="37" spans="1:16" ht="39" customHeight="1">
      <c r="A37" s="22"/>
      <c r="B37" s="35"/>
      <c r="C37" s="1148" t="s">
        <v>533</v>
      </c>
      <c r="D37" s="1149"/>
      <c r="E37" s="1150"/>
      <c r="F37" s="36">
        <v>0.56000000000000005</v>
      </c>
      <c r="G37" s="37">
        <v>0.96</v>
      </c>
      <c r="H37" s="37">
        <v>0.51</v>
      </c>
      <c r="I37" s="37">
        <v>0.92</v>
      </c>
      <c r="J37" s="38">
        <v>1.67</v>
      </c>
      <c r="K37" s="22"/>
      <c r="L37" s="22"/>
      <c r="M37" s="22"/>
      <c r="N37" s="22"/>
      <c r="O37" s="22"/>
      <c r="P37" s="22"/>
    </row>
    <row r="38" spans="1:16" ht="39" customHeight="1">
      <c r="A38" s="22"/>
      <c r="B38" s="35"/>
      <c r="C38" s="1148" t="s">
        <v>534</v>
      </c>
      <c r="D38" s="1149"/>
      <c r="E38" s="1150"/>
      <c r="F38" s="36">
        <v>0.35</v>
      </c>
      <c r="G38" s="37">
        <v>0.39</v>
      </c>
      <c r="H38" s="37">
        <v>0.54</v>
      </c>
      <c r="I38" s="37">
        <v>0.54</v>
      </c>
      <c r="J38" s="38">
        <v>1.03</v>
      </c>
      <c r="K38" s="22"/>
      <c r="L38" s="22"/>
      <c r="M38" s="22"/>
      <c r="N38" s="22"/>
      <c r="O38" s="22"/>
      <c r="P38" s="22"/>
    </row>
    <row r="39" spans="1:16" ht="39" customHeight="1">
      <c r="A39" s="22"/>
      <c r="B39" s="35"/>
      <c r="C39" s="1148" t="s">
        <v>535</v>
      </c>
      <c r="D39" s="1149"/>
      <c r="E39" s="1150"/>
      <c r="F39" s="36">
        <v>0.59</v>
      </c>
      <c r="G39" s="37">
        <v>0.98</v>
      </c>
      <c r="H39" s="37">
        <v>0.15</v>
      </c>
      <c r="I39" s="37">
        <v>1.19</v>
      </c>
      <c r="J39" s="38">
        <v>1.02</v>
      </c>
      <c r="K39" s="22"/>
      <c r="L39" s="22"/>
      <c r="M39" s="22"/>
      <c r="N39" s="22"/>
      <c r="O39" s="22"/>
      <c r="P39" s="22"/>
    </row>
    <row r="40" spans="1:16" ht="39" customHeight="1">
      <c r="A40" s="22"/>
      <c r="B40" s="35"/>
      <c r="C40" s="1148" t="s">
        <v>536</v>
      </c>
      <c r="D40" s="1149"/>
      <c r="E40" s="1150"/>
      <c r="F40" s="36">
        <v>0.08</v>
      </c>
      <c r="G40" s="37">
        <v>0.14000000000000001</v>
      </c>
      <c r="H40" s="37">
        <v>0.43</v>
      </c>
      <c r="I40" s="37">
        <v>0.22</v>
      </c>
      <c r="J40" s="38">
        <v>0.25</v>
      </c>
      <c r="K40" s="22"/>
      <c r="L40" s="22"/>
      <c r="M40" s="22"/>
      <c r="N40" s="22"/>
      <c r="O40" s="22"/>
      <c r="P40" s="22"/>
    </row>
    <row r="41" spans="1:16" ht="39" customHeight="1">
      <c r="A41" s="22"/>
      <c r="B41" s="35"/>
      <c r="C41" s="1148" t="s">
        <v>537</v>
      </c>
      <c r="D41" s="1149"/>
      <c r="E41" s="1150"/>
      <c r="F41" s="36">
        <v>7.0000000000000007E-2</v>
      </c>
      <c r="G41" s="37">
        <v>0.08</v>
      </c>
      <c r="H41" s="37">
        <v>0.12</v>
      </c>
      <c r="I41" s="37">
        <v>0.08</v>
      </c>
      <c r="J41" s="38">
        <v>0.2</v>
      </c>
      <c r="K41" s="22"/>
      <c r="L41" s="22"/>
      <c r="M41" s="22"/>
      <c r="N41" s="22"/>
      <c r="O41" s="22"/>
      <c r="P41" s="22"/>
    </row>
    <row r="42" spans="1:16" ht="39" customHeight="1">
      <c r="A42" s="22"/>
      <c r="B42" s="39"/>
      <c r="C42" s="1148" t="s">
        <v>538</v>
      </c>
      <c r="D42" s="1149"/>
      <c r="E42" s="1150"/>
      <c r="F42" s="36" t="s">
        <v>487</v>
      </c>
      <c r="G42" s="37" t="s">
        <v>487</v>
      </c>
      <c r="H42" s="37" t="s">
        <v>487</v>
      </c>
      <c r="I42" s="37" t="s">
        <v>487</v>
      </c>
      <c r="J42" s="38" t="s">
        <v>487</v>
      </c>
      <c r="K42" s="22"/>
      <c r="L42" s="22"/>
      <c r="M42" s="22"/>
      <c r="N42" s="22"/>
      <c r="O42" s="22"/>
      <c r="P42" s="22"/>
    </row>
    <row r="43" spans="1:16" ht="39" customHeight="1" thickBot="1">
      <c r="A43" s="22"/>
      <c r="B43" s="40"/>
      <c r="C43" s="1151" t="s">
        <v>539</v>
      </c>
      <c r="D43" s="1152"/>
      <c r="E43" s="1153"/>
      <c r="F43" s="41">
        <v>0.17</v>
      </c>
      <c r="G43" s="42">
        <v>0.14000000000000001</v>
      </c>
      <c r="H43" s="42">
        <v>0.17</v>
      </c>
      <c r="I43" s="42">
        <v>0.24</v>
      </c>
      <c r="J43" s="43">
        <v>0.23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4" t="s">
        <v>11</v>
      </c>
      <c r="C45" s="1165"/>
      <c r="D45" s="58"/>
      <c r="E45" s="1170" t="s">
        <v>12</v>
      </c>
      <c r="F45" s="1170"/>
      <c r="G45" s="1170"/>
      <c r="H45" s="1170"/>
      <c r="I45" s="1170"/>
      <c r="J45" s="1171"/>
      <c r="K45" s="59">
        <v>6650</v>
      </c>
      <c r="L45" s="60">
        <v>6472</v>
      </c>
      <c r="M45" s="60">
        <v>6172</v>
      </c>
      <c r="N45" s="60">
        <v>6132</v>
      </c>
      <c r="O45" s="61">
        <v>5754</v>
      </c>
      <c r="P45" s="48"/>
      <c r="Q45" s="48"/>
      <c r="R45" s="48"/>
      <c r="S45" s="48"/>
      <c r="T45" s="48"/>
      <c r="U45" s="48"/>
    </row>
    <row r="46" spans="1:21" ht="30.75" customHeight="1">
      <c r="A46" s="48"/>
      <c r="B46" s="1166"/>
      <c r="C46" s="1167"/>
      <c r="D46" s="62"/>
      <c r="E46" s="1158" t="s">
        <v>13</v>
      </c>
      <c r="F46" s="1158"/>
      <c r="G46" s="1158"/>
      <c r="H46" s="1158"/>
      <c r="I46" s="1158"/>
      <c r="J46" s="1159"/>
      <c r="K46" s="63" t="s">
        <v>487</v>
      </c>
      <c r="L46" s="64" t="s">
        <v>487</v>
      </c>
      <c r="M46" s="64" t="s">
        <v>487</v>
      </c>
      <c r="N46" s="64" t="s">
        <v>487</v>
      </c>
      <c r="O46" s="65" t="s">
        <v>487</v>
      </c>
      <c r="P46" s="48"/>
      <c r="Q46" s="48"/>
      <c r="R46" s="48"/>
      <c r="S46" s="48"/>
      <c r="T46" s="48"/>
      <c r="U46" s="48"/>
    </row>
    <row r="47" spans="1:21" ht="30.75" customHeight="1">
      <c r="A47" s="48"/>
      <c r="B47" s="1166"/>
      <c r="C47" s="1167"/>
      <c r="D47" s="62"/>
      <c r="E47" s="1158" t="s">
        <v>14</v>
      </c>
      <c r="F47" s="1158"/>
      <c r="G47" s="1158"/>
      <c r="H47" s="1158"/>
      <c r="I47" s="1158"/>
      <c r="J47" s="1159"/>
      <c r="K47" s="63" t="s">
        <v>487</v>
      </c>
      <c r="L47" s="64" t="s">
        <v>487</v>
      </c>
      <c r="M47" s="64" t="s">
        <v>487</v>
      </c>
      <c r="N47" s="64" t="s">
        <v>487</v>
      </c>
      <c r="O47" s="65" t="s">
        <v>487</v>
      </c>
      <c r="P47" s="48"/>
      <c r="Q47" s="48"/>
      <c r="R47" s="48"/>
      <c r="S47" s="48"/>
      <c r="T47" s="48"/>
      <c r="U47" s="48"/>
    </row>
    <row r="48" spans="1:21" ht="30.75" customHeight="1">
      <c r="A48" s="48"/>
      <c r="B48" s="1166"/>
      <c r="C48" s="1167"/>
      <c r="D48" s="62"/>
      <c r="E48" s="1158" t="s">
        <v>15</v>
      </c>
      <c r="F48" s="1158"/>
      <c r="G48" s="1158"/>
      <c r="H48" s="1158"/>
      <c r="I48" s="1158"/>
      <c r="J48" s="1159"/>
      <c r="K48" s="63">
        <v>3038</v>
      </c>
      <c r="L48" s="64">
        <v>2581</v>
      </c>
      <c r="M48" s="64">
        <v>2499</v>
      </c>
      <c r="N48" s="64">
        <v>2149</v>
      </c>
      <c r="O48" s="65">
        <v>2160</v>
      </c>
      <c r="P48" s="48"/>
      <c r="Q48" s="48"/>
      <c r="R48" s="48"/>
      <c r="S48" s="48"/>
      <c r="T48" s="48"/>
      <c r="U48" s="48"/>
    </row>
    <row r="49" spans="1:21" ht="30.75" customHeight="1">
      <c r="A49" s="48"/>
      <c r="B49" s="1166"/>
      <c r="C49" s="1167"/>
      <c r="D49" s="62"/>
      <c r="E49" s="1158" t="s">
        <v>16</v>
      </c>
      <c r="F49" s="1158"/>
      <c r="G49" s="1158"/>
      <c r="H49" s="1158"/>
      <c r="I49" s="1158"/>
      <c r="J49" s="1159"/>
      <c r="K49" s="63" t="s">
        <v>487</v>
      </c>
      <c r="L49" s="64" t="s">
        <v>487</v>
      </c>
      <c r="M49" s="64" t="s">
        <v>487</v>
      </c>
      <c r="N49" s="64" t="s">
        <v>487</v>
      </c>
      <c r="O49" s="65" t="s">
        <v>487</v>
      </c>
      <c r="P49" s="48"/>
      <c r="Q49" s="48"/>
      <c r="R49" s="48"/>
      <c r="S49" s="48"/>
      <c r="T49" s="48"/>
      <c r="U49" s="48"/>
    </row>
    <row r="50" spans="1:21" ht="30.75" customHeight="1">
      <c r="A50" s="48"/>
      <c r="B50" s="1166"/>
      <c r="C50" s="1167"/>
      <c r="D50" s="62"/>
      <c r="E50" s="1158" t="s">
        <v>17</v>
      </c>
      <c r="F50" s="1158"/>
      <c r="G50" s="1158"/>
      <c r="H50" s="1158"/>
      <c r="I50" s="1158"/>
      <c r="J50" s="1159"/>
      <c r="K50" s="63">
        <v>365</v>
      </c>
      <c r="L50" s="64">
        <v>576</v>
      </c>
      <c r="M50" s="64">
        <v>539</v>
      </c>
      <c r="N50" s="64">
        <v>560</v>
      </c>
      <c r="O50" s="65">
        <v>631</v>
      </c>
      <c r="P50" s="48"/>
      <c r="Q50" s="48"/>
      <c r="R50" s="48"/>
      <c r="S50" s="48"/>
      <c r="T50" s="48"/>
      <c r="U50" s="48"/>
    </row>
    <row r="51" spans="1:21" ht="30.75" customHeight="1">
      <c r="A51" s="48"/>
      <c r="B51" s="1168"/>
      <c r="C51" s="1169"/>
      <c r="D51" s="66"/>
      <c r="E51" s="1158" t="s">
        <v>18</v>
      </c>
      <c r="F51" s="1158"/>
      <c r="G51" s="1158"/>
      <c r="H51" s="1158"/>
      <c r="I51" s="1158"/>
      <c r="J51" s="1159"/>
      <c r="K51" s="63" t="s">
        <v>487</v>
      </c>
      <c r="L51" s="64" t="s">
        <v>487</v>
      </c>
      <c r="M51" s="64" t="s">
        <v>487</v>
      </c>
      <c r="N51" s="64" t="s">
        <v>487</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6778</v>
      </c>
      <c r="L52" s="64">
        <v>6713</v>
      </c>
      <c r="M52" s="64">
        <v>6586</v>
      </c>
      <c r="N52" s="64">
        <v>6562</v>
      </c>
      <c r="O52" s="65">
        <v>6664</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3275</v>
      </c>
      <c r="L53" s="69">
        <v>2916</v>
      </c>
      <c r="M53" s="69">
        <v>2624</v>
      </c>
      <c r="N53" s="69">
        <v>2279</v>
      </c>
      <c r="O53" s="70">
        <v>1881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72" t="s">
        <v>24</v>
      </c>
      <c r="C41" s="1173"/>
      <c r="D41" s="81"/>
      <c r="E41" s="1178" t="s">
        <v>25</v>
      </c>
      <c r="F41" s="1178"/>
      <c r="G41" s="1178"/>
      <c r="H41" s="1179"/>
      <c r="I41" s="82">
        <v>49433</v>
      </c>
      <c r="J41" s="83">
        <v>47624</v>
      </c>
      <c r="K41" s="83">
        <v>47578</v>
      </c>
      <c r="L41" s="83">
        <v>47902</v>
      </c>
      <c r="M41" s="84">
        <v>50348</v>
      </c>
    </row>
    <row r="42" spans="2:13" ht="27.75" customHeight="1">
      <c r="B42" s="1174"/>
      <c r="C42" s="1175"/>
      <c r="D42" s="85"/>
      <c r="E42" s="1180" t="s">
        <v>26</v>
      </c>
      <c r="F42" s="1180"/>
      <c r="G42" s="1180"/>
      <c r="H42" s="1181"/>
      <c r="I42" s="86">
        <v>13613</v>
      </c>
      <c r="J42" s="87">
        <v>13479</v>
      </c>
      <c r="K42" s="87">
        <v>12074</v>
      </c>
      <c r="L42" s="87">
        <v>10284</v>
      </c>
      <c r="M42" s="88">
        <v>8360</v>
      </c>
    </row>
    <row r="43" spans="2:13" ht="27.75" customHeight="1">
      <c r="B43" s="1174"/>
      <c r="C43" s="1175"/>
      <c r="D43" s="85"/>
      <c r="E43" s="1180" t="s">
        <v>27</v>
      </c>
      <c r="F43" s="1180"/>
      <c r="G43" s="1180"/>
      <c r="H43" s="1181"/>
      <c r="I43" s="86">
        <v>30782</v>
      </c>
      <c r="J43" s="87">
        <v>27924</v>
      </c>
      <c r="K43" s="87">
        <v>25504</v>
      </c>
      <c r="L43" s="87">
        <v>23072</v>
      </c>
      <c r="M43" s="88">
        <v>21882</v>
      </c>
    </row>
    <row r="44" spans="2:13" ht="27.75" customHeight="1">
      <c r="B44" s="1174"/>
      <c r="C44" s="1175"/>
      <c r="D44" s="85"/>
      <c r="E44" s="1180" t="s">
        <v>28</v>
      </c>
      <c r="F44" s="1180"/>
      <c r="G44" s="1180"/>
      <c r="H44" s="1181"/>
      <c r="I44" s="86" t="s">
        <v>487</v>
      </c>
      <c r="J44" s="87" t="s">
        <v>487</v>
      </c>
      <c r="K44" s="87" t="s">
        <v>487</v>
      </c>
      <c r="L44" s="87" t="s">
        <v>487</v>
      </c>
      <c r="M44" s="88" t="s">
        <v>487</v>
      </c>
    </row>
    <row r="45" spans="2:13" ht="27.75" customHeight="1">
      <c r="B45" s="1174"/>
      <c r="C45" s="1175"/>
      <c r="D45" s="85"/>
      <c r="E45" s="1180" t="s">
        <v>29</v>
      </c>
      <c r="F45" s="1180"/>
      <c r="G45" s="1180"/>
      <c r="H45" s="1181"/>
      <c r="I45" s="86">
        <v>9649</v>
      </c>
      <c r="J45" s="87">
        <v>10094</v>
      </c>
      <c r="K45" s="87">
        <v>10896</v>
      </c>
      <c r="L45" s="87">
        <v>10935</v>
      </c>
      <c r="M45" s="88">
        <v>10917</v>
      </c>
    </row>
    <row r="46" spans="2:13" ht="27.75" customHeight="1">
      <c r="B46" s="1174"/>
      <c r="C46" s="1175"/>
      <c r="D46" s="85"/>
      <c r="E46" s="1180" t="s">
        <v>30</v>
      </c>
      <c r="F46" s="1180"/>
      <c r="G46" s="1180"/>
      <c r="H46" s="1181"/>
      <c r="I46" s="86" t="s">
        <v>487</v>
      </c>
      <c r="J46" s="87" t="s">
        <v>487</v>
      </c>
      <c r="K46" s="87" t="s">
        <v>487</v>
      </c>
      <c r="L46" s="87" t="s">
        <v>487</v>
      </c>
      <c r="M46" s="88" t="s">
        <v>487</v>
      </c>
    </row>
    <row r="47" spans="2:13" ht="27.75" customHeight="1">
      <c r="B47" s="1174"/>
      <c r="C47" s="1175"/>
      <c r="D47" s="85"/>
      <c r="E47" s="1180" t="s">
        <v>31</v>
      </c>
      <c r="F47" s="1180"/>
      <c r="G47" s="1180"/>
      <c r="H47" s="1181"/>
      <c r="I47" s="86" t="s">
        <v>487</v>
      </c>
      <c r="J47" s="87" t="s">
        <v>487</v>
      </c>
      <c r="K47" s="87" t="s">
        <v>487</v>
      </c>
      <c r="L47" s="87" t="s">
        <v>487</v>
      </c>
      <c r="M47" s="88" t="s">
        <v>487</v>
      </c>
    </row>
    <row r="48" spans="2:13" ht="27.75" customHeight="1">
      <c r="B48" s="1176"/>
      <c r="C48" s="1177"/>
      <c r="D48" s="85"/>
      <c r="E48" s="1180" t="s">
        <v>32</v>
      </c>
      <c r="F48" s="1180"/>
      <c r="G48" s="1180"/>
      <c r="H48" s="1181"/>
      <c r="I48" s="86" t="s">
        <v>487</v>
      </c>
      <c r="J48" s="87" t="s">
        <v>487</v>
      </c>
      <c r="K48" s="87" t="s">
        <v>487</v>
      </c>
      <c r="L48" s="87" t="s">
        <v>487</v>
      </c>
      <c r="M48" s="88" t="s">
        <v>487</v>
      </c>
    </row>
    <row r="49" spans="2:13" ht="27.75" customHeight="1">
      <c r="B49" s="1182" t="s">
        <v>33</v>
      </c>
      <c r="C49" s="1183"/>
      <c r="D49" s="89"/>
      <c r="E49" s="1180" t="s">
        <v>34</v>
      </c>
      <c r="F49" s="1180"/>
      <c r="G49" s="1180"/>
      <c r="H49" s="1181"/>
      <c r="I49" s="86">
        <v>7121</v>
      </c>
      <c r="J49" s="87">
        <v>7948</v>
      </c>
      <c r="K49" s="87">
        <v>8818</v>
      </c>
      <c r="L49" s="87">
        <v>9786</v>
      </c>
      <c r="M49" s="88">
        <v>10596</v>
      </c>
    </row>
    <row r="50" spans="2:13" ht="27.75" customHeight="1">
      <c r="B50" s="1174"/>
      <c r="C50" s="1175"/>
      <c r="D50" s="85"/>
      <c r="E50" s="1180" t="s">
        <v>35</v>
      </c>
      <c r="F50" s="1180"/>
      <c r="G50" s="1180"/>
      <c r="H50" s="1181"/>
      <c r="I50" s="86">
        <v>19193</v>
      </c>
      <c r="J50" s="87">
        <v>18662</v>
      </c>
      <c r="K50" s="87">
        <v>19465</v>
      </c>
      <c r="L50" s="87">
        <v>18760</v>
      </c>
      <c r="M50" s="88">
        <v>18784</v>
      </c>
    </row>
    <row r="51" spans="2:13" ht="27.75" customHeight="1">
      <c r="B51" s="1176"/>
      <c r="C51" s="1177"/>
      <c r="D51" s="85"/>
      <c r="E51" s="1180" t="s">
        <v>36</v>
      </c>
      <c r="F51" s="1180"/>
      <c r="G51" s="1180"/>
      <c r="H51" s="1181"/>
      <c r="I51" s="86">
        <v>55023</v>
      </c>
      <c r="J51" s="87">
        <v>56069</v>
      </c>
      <c r="K51" s="87">
        <v>55797</v>
      </c>
      <c r="L51" s="87">
        <v>55173</v>
      </c>
      <c r="M51" s="88">
        <v>55200</v>
      </c>
    </row>
    <row r="52" spans="2:13" ht="27.75" customHeight="1" thickBot="1">
      <c r="B52" s="1184" t="s">
        <v>37</v>
      </c>
      <c r="C52" s="1185"/>
      <c r="D52" s="90"/>
      <c r="E52" s="1186" t="s">
        <v>38</v>
      </c>
      <c r="F52" s="1186"/>
      <c r="G52" s="1186"/>
      <c r="H52" s="1187"/>
      <c r="I52" s="91">
        <v>22139</v>
      </c>
      <c r="J52" s="92">
        <v>16443</v>
      </c>
      <c r="K52" s="92">
        <v>11972</v>
      </c>
      <c r="L52" s="92">
        <v>8474</v>
      </c>
      <c r="M52" s="93">
        <v>6925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23500</v>
      </c>
      <c r="E3" s="116"/>
      <c r="F3" s="117">
        <v>41739</v>
      </c>
      <c r="G3" s="118"/>
      <c r="H3" s="119"/>
    </row>
    <row r="4" spans="1:8">
      <c r="A4" s="120"/>
      <c r="B4" s="121"/>
      <c r="C4" s="122"/>
      <c r="D4" s="123">
        <v>13459</v>
      </c>
      <c r="E4" s="124"/>
      <c r="F4" s="125">
        <v>24625</v>
      </c>
      <c r="G4" s="126"/>
      <c r="H4" s="127"/>
    </row>
    <row r="5" spans="1:8">
      <c r="A5" s="108" t="s">
        <v>519</v>
      </c>
      <c r="B5" s="113"/>
      <c r="C5" s="114"/>
      <c r="D5" s="115">
        <v>25951</v>
      </c>
      <c r="E5" s="116"/>
      <c r="F5" s="117">
        <v>36765</v>
      </c>
      <c r="G5" s="118"/>
      <c r="H5" s="119"/>
    </row>
    <row r="6" spans="1:8">
      <c r="A6" s="120"/>
      <c r="B6" s="121"/>
      <c r="C6" s="122"/>
      <c r="D6" s="123">
        <v>15826</v>
      </c>
      <c r="E6" s="124"/>
      <c r="F6" s="125">
        <v>20975</v>
      </c>
      <c r="G6" s="126"/>
      <c r="H6" s="127"/>
    </row>
    <row r="7" spans="1:8">
      <c r="A7" s="108" t="s">
        <v>520</v>
      </c>
      <c r="B7" s="113"/>
      <c r="C7" s="114"/>
      <c r="D7" s="115">
        <v>29154</v>
      </c>
      <c r="E7" s="116"/>
      <c r="F7" s="117">
        <v>39052</v>
      </c>
      <c r="G7" s="118"/>
      <c r="H7" s="119"/>
    </row>
    <row r="8" spans="1:8">
      <c r="A8" s="120"/>
      <c r="B8" s="121"/>
      <c r="C8" s="122"/>
      <c r="D8" s="123">
        <v>18453</v>
      </c>
      <c r="E8" s="124"/>
      <c r="F8" s="125">
        <v>21186</v>
      </c>
      <c r="G8" s="126"/>
      <c r="H8" s="127"/>
    </row>
    <row r="9" spans="1:8">
      <c r="A9" s="108" t="s">
        <v>521</v>
      </c>
      <c r="B9" s="113"/>
      <c r="C9" s="114"/>
      <c r="D9" s="115">
        <v>37353</v>
      </c>
      <c r="E9" s="116"/>
      <c r="F9" s="117">
        <v>41235</v>
      </c>
      <c r="G9" s="118"/>
      <c r="H9" s="119"/>
    </row>
    <row r="10" spans="1:8">
      <c r="A10" s="120"/>
      <c r="B10" s="121"/>
      <c r="C10" s="122"/>
      <c r="D10" s="123">
        <v>23418</v>
      </c>
      <c r="E10" s="124"/>
      <c r="F10" s="125">
        <v>22086</v>
      </c>
      <c r="G10" s="126"/>
      <c r="H10" s="127"/>
    </row>
    <row r="11" spans="1:8">
      <c r="A11" s="108" t="s">
        <v>522</v>
      </c>
      <c r="B11" s="113"/>
      <c r="C11" s="114"/>
      <c r="D11" s="115">
        <v>48732</v>
      </c>
      <c r="E11" s="116"/>
      <c r="F11" s="117">
        <v>41862</v>
      </c>
      <c r="G11" s="118"/>
      <c r="H11" s="119"/>
    </row>
    <row r="12" spans="1:8">
      <c r="A12" s="120"/>
      <c r="B12" s="121"/>
      <c r="C12" s="128"/>
      <c r="D12" s="123">
        <v>26975</v>
      </c>
      <c r="E12" s="124"/>
      <c r="F12" s="125">
        <v>23710</v>
      </c>
      <c r="G12" s="126"/>
      <c r="H12" s="127"/>
    </row>
    <row r="13" spans="1:8">
      <c r="A13" s="108"/>
      <c r="B13" s="113"/>
      <c r="C13" s="129"/>
      <c r="D13" s="130">
        <v>32938</v>
      </c>
      <c r="E13" s="131"/>
      <c r="F13" s="132">
        <v>40131</v>
      </c>
      <c r="G13" s="133"/>
      <c r="H13" s="119"/>
    </row>
    <row r="14" spans="1:8">
      <c r="A14" s="120"/>
      <c r="B14" s="121"/>
      <c r="C14" s="122"/>
      <c r="D14" s="123">
        <v>19626</v>
      </c>
      <c r="E14" s="124"/>
      <c r="F14" s="125">
        <v>22516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7.88</v>
      </c>
      <c r="C19" s="134">
        <f>ROUND(VALUE(SUBSTITUTE(実質収支比率等に係る経年分析!G$48,"▲","-")),2)</f>
        <v>8.43</v>
      </c>
      <c r="D19" s="134">
        <f>ROUND(VALUE(SUBSTITUTE(実質収支比率等に係る経年分析!H$48,"▲","-")),2)</f>
        <v>10.039999999999999</v>
      </c>
      <c r="E19" s="134">
        <f>ROUND(VALUE(SUBSTITUTE(実質収支比率等に係る経年分析!I$48,"▲","-")),2)</f>
        <v>9.7100000000000009</v>
      </c>
      <c r="F19" s="134">
        <f>ROUND(VALUE(SUBSTITUTE(実質収支比率等に係る経年分析!J$48,"▲","-")),2)</f>
        <v>9.83</v>
      </c>
    </row>
    <row r="20" spans="1:11">
      <c r="A20" s="134" t="s">
        <v>43</v>
      </c>
      <c r="B20" s="134">
        <f>ROUND(VALUE(SUBSTITUTE(実質収支比率等に係る経年分析!F$47,"▲","-")),2)</f>
        <v>5.85</v>
      </c>
      <c r="C20" s="134">
        <f>ROUND(VALUE(SUBSTITUTE(実質収支比率等に係る経年分析!G$47,"▲","-")),2)</f>
        <v>7.21</v>
      </c>
      <c r="D20" s="134">
        <f>ROUND(VALUE(SUBSTITUTE(実質収支比率等に係る経年分析!H$47,"▲","-")),2)</f>
        <v>8.3000000000000007</v>
      </c>
      <c r="E20" s="134">
        <f>ROUND(VALUE(SUBSTITUTE(実質収支比率等に係る経年分析!I$47,"▲","-")),2)</f>
        <v>10.06</v>
      </c>
      <c r="F20" s="134">
        <f>ROUND(VALUE(SUBSTITUTE(実質収支比率等に係る経年分析!J$47,"▲","-")),2)</f>
        <v>12.55</v>
      </c>
    </row>
    <row r="21" spans="1:11">
      <c r="A21" s="134" t="s">
        <v>44</v>
      </c>
      <c r="B21" s="134">
        <f>IF(ISNUMBER(VALUE(SUBSTITUTE(実質収支比率等に係る経年分析!F$49,"▲","-"))),ROUND(VALUE(SUBSTITUTE(実質収支比率等に係る経年分析!F$49,"▲","-")),2),NA())</f>
        <v>1.72</v>
      </c>
      <c r="C21" s="134">
        <f>IF(ISNUMBER(VALUE(SUBSTITUTE(実質収支比率等に係る経年分析!G$49,"▲","-"))),ROUND(VALUE(SUBSTITUTE(実質収支比率等に係る経年分析!G$49,"▲","-")),2),NA())</f>
        <v>1.95</v>
      </c>
      <c r="D21" s="134">
        <f>IF(ISNUMBER(VALUE(SUBSTITUTE(実質収支比率等に係る経年分析!H$49,"▲","-"))),ROUND(VALUE(SUBSTITUTE(実質収支比率等に係る経年分析!H$49,"▲","-")),2),NA())</f>
        <v>2.38</v>
      </c>
      <c r="E21" s="134">
        <f>IF(ISNUMBER(VALUE(SUBSTITUTE(実質収支比率等に係る経年分析!I$49,"▲","-"))),ROUND(VALUE(SUBSTITUTE(実質収支比率等に係る経年分析!I$49,"▲","-")),2),NA())</f>
        <v>1.66</v>
      </c>
      <c r="F21" s="134">
        <f>IF(ISNUMBER(VALUE(SUBSTITUTE(実質収支比率等に係る経年分析!J$49,"▲","-"))),ROUND(VALUE(SUBSTITUTE(実質収支比率等に係る経年分析!J$49,"▲","-")),2),NA())</f>
        <v>4.4000000000000004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小田原城天守閣事業特別会計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v>
      </c>
    </row>
    <row r="30" spans="1:11">
      <c r="A30" s="135" t="str">
        <f>IF(連結実質赤字比率に係る赤字・黒字の構成分析!C$40="",NA(),連結実質赤字比率に係る赤字・黒字の構成分析!C$40)</f>
        <v>宿泊等施設事業特別会計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0.25</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1.03</v>
      </c>
    </row>
    <row r="33" spans="1:16">
      <c r="A33" s="135" t="str">
        <f>IF(連結実質赤字比率に係る赤字・黒字の構成分析!C$37="",NA(),連結実質赤字比率に係る赤字・黒字の構成分析!C$37)</f>
        <v>競輪事業特別会計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0.56000000000000005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1.67</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6.15</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4.0999999999999996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7.25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8.27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9.5500000000000007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6778</v>
      </c>
      <c r="E42" s="136"/>
      <c r="F42" s="136"/>
      <c r="G42" s="136">
        <f>'実質公債費比率（分子）の構造'!L$52</f>
        <v>6713</v>
      </c>
      <c r="H42" s="136"/>
      <c r="I42" s="136"/>
      <c r="J42" s="136">
        <f>'実質公債費比率（分子）の構造'!M$52</f>
        <v>6586</v>
      </c>
      <c r="K42" s="136"/>
      <c r="L42" s="136"/>
      <c r="M42" s="136">
        <f>'実質公債費比率（分子）の構造'!N$52</f>
        <v>6562</v>
      </c>
      <c r="N42" s="136"/>
      <c r="O42" s="136"/>
      <c r="P42" s="136">
        <f>'実質公債費比率（分子）の構造'!O$52</f>
        <v>6664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365</v>
      </c>
      <c r="C44" s="136"/>
      <c r="D44" s="136"/>
      <c r="E44" s="136">
        <f>'実質公債費比率（分子）の構造'!L$50</f>
        <v>576</v>
      </c>
      <c r="F44" s="136"/>
      <c r="G44" s="136"/>
      <c r="H44" s="136">
        <f>'実質公債費比率（分子）の構造'!M$50</f>
        <v>539</v>
      </c>
      <c r="I44" s="136"/>
      <c r="J44" s="136"/>
      <c r="K44" s="136">
        <f>'実質公債費比率（分子）の構造'!N$50</f>
        <v>560</v>
      </c>
      <c r="L44" s="136"/>
      <c r="M44" s="136"/>
      <c r="N44" s="136">
        <f>'実質公債費比率（分子）の構造'!O$50</f>
        <v>631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3038</v>
      </c>
      <c r="C46" s="136"/>
      <c r="D46" s="136"/>
      <c r="E46" s="136">
        <f>'実質公債費比率（分子）の構造'!L$48</f>
        <v>2581</v>
      </c>
      <c r="F46" s="136"/>
      <c r="G46" s="136"/>
      <c r="H46" s="136">
        <f>'実質公債費比率（分子）の構造'!M$48</f>
        <v>2499</v>
      </c>
      <c r="I46" s="136"/>
      <c r="J46" s="136"/>
      <c r="K46" s="136">
        <f>'実質公債費比率（分子）の構造'!N$48</f>
        <v>2149</v>
      </c>
      <c r="L46" s="136"/>
      <c r="M46" s="136"/>
      <c r="N46" s="136">
        <f>'実質公債費比率（分子）の構造'!O$48</f>
        <v>2160</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6650</v>
      </c>
      <c r="C49" s="136"/>
      <c r="D49" s="136"/>
      <c r="E49" s="136">
        <f>'実質公債費比率（分子）の構造'!L$45</f>
        <v>6472</v>
      </c>
      <c r="F49" s="136"/>
      <c r="G49" s="136"/>
      <c r="H49" s="136">
        <f>'実質公債費比率（分子）の構造'!M$45</f>
        <v>6172</v>
      </c>
      <c r="I49" s="136"/>
      <c r="J49" s="136"/>
      <c r="K49" s="136">
        <f>'実質公債費比率（分子）の構造'!N$45</f>
        <v>6132</v>
      </c>
      <c r="L49" s="136"/>
      <c r="M49" s="136"/>
      <c r="N49" s="136">
        <f>'実質公債費比率（分子）の構造'!O$45</f>
        <v>5754</v>
      </c>
      <c r="O49" s="136"/>
      <c r="P49" s="136"/>
    </row>
    <row r="50" spans="1:16">
      <c r="A50" s="136" t="s">
        <v>58</v>
      </c>
      <c r="B50" s="136" t="e">
        <f>NA()</f>
        <v>#N/A</v>
      </c>
      <c r="C50" s="136">
        <f>IF(ISNUMBER('実質公債費比率（分子）の構造'!K$53),'実質公債費比率（分子）の構造'!K$53,NA())</f>
        <v>3275</v>
      </c>
      <c r="D50" s="136" t="e">
        <f>NA()</f>
        <v>#N/A</v>
      </c>
      <c r="E50" s="136" t="e">
        <f>NA()</f>
        <v>#N/A</v>
      </c>
      <c r="F50" s="136">
        <f>IF(ISNUMBER('実質公債費比率（分子）の構造'!L$53),'実質公債費比率（分子）の構造'!L$53,NA())</f>
        <v>2916</v>
      </c>
      <c r="G50" s="136" t="e">
        <f>NA()</f>
        <v>#N/A</v>
      </c>
      <c r="H50" s="136" t="e">
        <f>NA()</f>
        <v>#N/A</v>
      </c>
      <c r="I50" s="136">
        <f>IF(ISNUMBER('実質公債費比率（分子）の構造'!M$53),'実質公債費比率（分子）の構造'!M$53,NA())</f>
        <v>2624</v>
      </c>
      <c r="J50" s="136" t="e">
        <f>NA()</f>
        <v>#N/A</v>
      </c>
      <c r="K50" s="136" t="e">
        <f>NA()</f>
        <v>#N/A</v>
      </c>
      <c r="L50" s="136">
        <f>IF(ISNUMBER('実質公債費比率（分子）の構造'!N$53),'実質公債費比率（分子）の構造'!N$53,NA())</f>
        <v>2279</v>
      </c>
      <c r="M50" s="136" t="e">
        <f>NA()</f>
        <v>#N/A</v>
      </c>
      <c r="N50" s="136" t="e">
        <f>NA()</f>
        <v>#N/A</v>
      </c>
      <c r="O50" s="136">
        <f>IF(ISNUMBER('実質公債費比率（分子）の構造'!O$53),'実質公債費比率（分子）の構造'!O$53,NA())</f>
        <v>1881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55023</v>
      </c>
      <c r="E56" s="135"/>
      <c r="F56" s="135"/>
      <c r="G56" s="135">
        <f>'将来負担比率（分子）の構造'!J$51</f>
        <v>56069</v>
      </c>
      <c r="H56" s="135"/>
      <c r="I56" s="135"/>
      <c r="J56" s="135">
        <f>'将来負担比率（分子）の構造'!K$51</f>
        <v>55797</v>
      </c>
      <c r="K56" s="135"/>
      <c r="L56" s="135"/>
      <c r="M56" s="135">
        <f>'将来負担比率（分子）の構造'!L$51</f>
        <v>55173</v>
      </c>
      <c r="N56" s="135"/>
      <c r="O56" s="135"/>
      <c r="P56" s="135">
        <f>'将来負担比率（分子）の構造'!M$51</f>
        <v>55200</v>
      </c>
    </row>
    <row r="57" spans="1:16">
      <c r="A57" s="135" t="s">
        <v>35</v>
      </c>
      <c r="B57" s="135"/>
      <c r="C57" s="135"/>
      <c r="D57" s="135">
        <f>'将来負担比率（分子）の構造'!I$50</f>
        <v>19193</v>
      </c>
      <c r="E57" s="135"/>
      <c r="F57" s="135"/>
      <c r="G57" s="135">
        <f>'将来負担比率（分子）の構造'!J$50</f>
        <v>18662</v>
      </c>
      <c r="H57" s="135"/>
      <c r="I57" s="135"/>
      <c r="J57" s="135">
        <f>'将来負担比率（分子）の構造'!K$50</f>
        <v>19465</v>
      </c>
      <c r="K57" s="135"/>
      <c r="L57" s="135"/>
      <c r="M57" s="135">
        <f>'将来負担比率（分子）の構造'!L$50</f>
        <v>18760</v>
      </c>
      <c r="N57" s="135"/>
      <c r="O57" s="135"/>
      <c r="P57" s="135">
        <f>'将来負担比率（分子）の構造'!M$50</f>
        <v>18784</v>
      </c>
    </row>
    <row r="58" spans="1:16">
      <c r="A58" s="135" t="s">
        <v>34</v>
      </c>
      <c r="B58" s="135"/>
      <c r="C58" s="135"/>
      <c r="D58" s="135">
        <f>'将来負担比率（分子）の構造'!I$49</f>
        <v>7121</v>
      </c>
      <c r="E58" s="135"/>
      <c r="F58" s="135"/>
      <c r="G58" s="135">
        <f>'将来負担比率（分子）の構造'!J$49</f>
        <v>7948</v>
      </c>
      <c r="H58" s="135"/>
      <c r="I58" s="135"/>
      <c r="J58" s="135">
        <f>'将来負担比率（分子）の構造'!K$49</f>
        <v>8818</v>
      </c>
      <c r="K58" s="135"/>
      <c r="L58" s="135"/>
      <c r="M58" s="135">
        <f>'将来負担比率（分子）の構造'!L$49</f>
        <v>9786</v>
      </c>
      <c r="N58" s="135"/>
      <c r="O58" s="135"/>
      <c r="P58" s="135">
        <f>'将来負担比率（分子）の構造'!M$49</f>
        <v>10596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9649</v>
      </c>
      <c r="C62" s="135"/>
      <c r="D62" s="135"/>
      <c r="E62" s="135">
        <f>'将来負担比率（分子）の構造'!J$45</f>
        <v>10094</v>
      </c>
      <c r="F62" s="135"/>
      <c r="G62" s="135"/>
      <c r="H62" s="135">
        <f>'将来負担比率（分子）の構造'!K$45</f>
        <v>10896</v>
      </c>
      <c r="I62" s="135"/>
      <c r="J62" s="135"/>
      <c r="K62" s="135">
        <f>'将来負担比率（分子）の構造'!L$45</f>
        <v>10935</v>
      </c>
      <c r="L62" s="135"/>
      <c r="M62" s="135"/>
      <c r="N62" s="135">
        <f>'将来負担比率（分子）の構造'!M$45</f>
        <v>10917</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30782</v>
      </c>
      <c r="C64" s="135"/>
      <c r="D64" s="135"/>
      <c r="E64" s="135">
        <f>'将来負担比率（分子）の構造'!J$43</f>
        <v>27924</v>
      </c>
      <c r="F64" s="135"/>
      <c r="G64" s="135"/>
      <c r="H64" s="135">
        <f>'将来負担比率（分子）の構造'!K$43</f>
        <v>25504</v>
      </c>
      <c r="I64" s="135"/>
      <c r="J64" s="135"/>
      <c r="K64" s="135">
        <f>'将来負担比率（分子）の構造'!L$43</f>
        <v>23072</v>
      </c>
      <c r="L64" s="135"/>
      <c r="M64" s="135"/>
      <c r="N64" s="135">
        <f>'将来負担比率（分子）の構造'!M$43</f>
        <v>21882</v>
      </c>
      <c r="O64" s="135"/>
      <c r="P64" s="135"/>
    </row>
    <row r="65" spans="1:16">
      <c r="A65" s="135" t="s">
        <v>26</v>
      </c>
      <c r="B65" s="135">
        <f>'将来負担比率（分子）の構造'!I$42</f>
        <v>13613</v>
      </c>
      <c r="C65" s="135"/>
      <c r="D65" s="135"/>
      <c r="E65" s="135">
        <f>'将来負担比率（分子）の構造'!J$42</f>
        <v>13479</v>
      </c>
      <c r="F65" s="135"/>
      <c r="G65" s="135"/>
      <c r="H65" s="135">
        <f>'将来負担比率（分子）の構造'!K$42</f>
        <v>12074</v>
      </c>
      <c r="I65" s="135"/>
      <c r="J65" s="135"/>
      <c r="K65" s="135">
        <f>'将来負担比率（分子）の構造'!L$42</f>
        <v>10284</v>
      </c>
      <c r="L65" s="135"/>
      <c r="M65" s="135"/>
      <c r="N65" s="135">
        <f>'将来負担比率（分子）の構造'!M$42</f>
        <v>8360</v>
      </c>
      <c r="O65" s="135"/>
      <c r="P65" s="135"/>
    </row>
    <row r="66" spans="1:16">
      <c r="A66" s="135" t="s">
        <v>25</v>
      </c>
      <c r="B66" s="135">
        <f>'将来負担比率（分子）の構造'!I$41</f>
        <v>49433</v>
      </c>
      <c r="C66" s="135"/>
      <c r="D66" s="135"/>
      <c r="E66" s="135">
        <f>'将来負担比率（分子）の構造'!J$41</f>
        <v>47624</v>
      </c>
      <c r="F66" s="135"/>
      <c r="G66" s="135"/>
      <c r="H66" s="135">
        <f>'将来負担比率（分子）の構造'!K$41</f>
        <v>47578</v>
      </c>
      <c r="I66" s="135"/>
      <c r="J66" s="135"/>
      <c r="K66" s="135">
        <f>'将来負担比率（分子）の構造'!L$41</f>
        <v>47902</v>
      </c>
      <c r="L66" s="135"/>
      <c r="M66" s="135"/>
      <c r="N66" s="135">
        <f>'将来負担比率（分子）の構造'!M$41</f>
        <v>50348</v>
      </c>
      <c r="O66" s="135"/>
      <c r="P66" s="135"/>
    </row>
    <row r="67" spans="1:16">
      <c r="A67" s="135" t="s">
        <v>62</v>
      </c>
      <c r="B67" s="135" t="e">
        <f>NA()</f>
        <v>#N/A</v>
      </c>
      <c r="C67" s="135">
        <f>IF(ISNUMBER('将来負担比率（分子）の構造'!I$52), IF('将来負担比率（分子）の構造'!I$52 &lt; 0, 0, '将来負担比率（分子）の構造'!I$52), NA())</f>
        <v>22139</v>
      </c>
      <c r="D67" s="135" t="e">
        <f>NA()</f>
        <v>#N/A</v>
      </c>
      <c r="E67" s="135" t="e">
        <f>NA()</f>
        <v>#N/A</v>
      </c>
      <c r="F67" s="135">
        <f>IF(ISNUMBER('将来負担比率（分子）の構造'!J$52), IF('将来負担比率（分子）の構造'!J$52 &lt; 0, 0, '将来負担比率（分子）の構造'!J$52), NA())</f>
        <v>16443</v>
      </c>
      <c r="G67" s="135" t="e">
        <f>NA()</f>
        <v>#N/A</v>
      </c>
      <c r="H67" s="135" t="e">
        <f>NA()</f>
        <v>#N/A</v>
      </c>
      <c r="I67" s="135">
        <f>IF(ISNUMBER('将来負担比率（分子）の構造'!K$52), IF('将来負担比率（分子）の構造'!K$52 &lt; 0, 0, '将来負担比率（分子）の構造'!K$52), NA())</f>
        <v>11972</v>
      </c>
      <c r="J67" s="135" t="e">
        <f>NA()</f>
        <v>#N/A</v>
      </c>
      <c r="K67" s="135" t="e">
        <f>NA()</f>
        <v>#N/A</v>
      </c>
      <c r="L67" s="135">
        <f>IF(ISNUMBER('将来負担比率（分子）の構造'!L$52), IF('将来負担比率（分子）の構造'!L$52 &lt; 0, 0, '将来負担比率（分子）の構造'!L$52), NA())</f>
        <v>8474</v>
      </c>
      <c r="M67" s="135" t="e">
        <f>NA()</f>
        <v>#N/A</v>
      </c>
      <c r="N67" s="135" t="e">
        <f>NA()</f>
        <v>#N/A</v>
      </c>
      <c r="O67" s="135">
        <f>IF(ISNUMBER('将来負担比率（分子）の構造'!M$52), IF('将来負担比率（分子）の構造'!M$52 &lt; 0, 0, '将来負担比率（分子）の構造'!M$52), NA())</f>
        <v>6925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村山　雄輝</cp:lastModifiedBy>
  <cp:lastPrinted>2016-04-28T04:08:46Z</cp:lastPrinted>
  <dcterms:created xsi:type="dcterms:W3CDTF">2016-02-15T01:11:10Z</dcterms:created>
  <dcterms:modified xsi:type="dcterms:W3CDTF">2016-05-06T04:54:00Z</dcterms:modified>
  <cp:category/>
</cp:coreProperties>
</file>