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システム\1_介護保険\11_給付\119_地域密着型サービス関係\01_地域密着型サービス\★処遇改善加算関係\H31\令和２年度に向けて\事業所宛て案内\"/>
    </mc:Choice>
  </mc:AlternateContent>
  <bookViews>
    <workbookView xWindow="0" yWindow="0" windowWidth="20490" windowHeight="7530" activeTab="1"/>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<sst xmlns="http://schemas.openxmlformats.org/spreadsheetml/2006/main" count="312" uniqueCount="236">
  <si>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</si>
  <si>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</si>
  <si>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</si>
  <si>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</si>
  <si>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</si>
  <si>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</si>
  <si>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</si>
  <si>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</si>
  <si>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</si>
  <si>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</si>
  <si>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</si>
  <si>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</si>
  <si>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</si>
  <si>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</si>
  <si>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</si>
  <si>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</si>
  <si>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</si>
  <si>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</si>
  <si>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</si>
  <si>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</si>
  <si>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</si>
  <si>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</si>
  <si>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</si>
  <si>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</si>
  <si>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</si>
  <si>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</si>
  <si>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</si>
  <si>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</si>
  <si>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</si>
  <si>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</si>
  <si>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</si>
  <si>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</si>
  <si>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</si>
  <si>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</si>
  <si>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</si>
  <si>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</si>
  <si>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</si>
  <si>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</si>
  <si>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</si>
  <si>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</si>
  <si>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</si>
  <si>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</si>
  <si>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</si>
  <si>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</si>
  <si>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</si>
  <si>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</si>
  <si>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</si>
  <si>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</si>
  <si>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</si>
  <si>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</si>
  <si>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</si>
  <si>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</si>
  <si>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</si>
  <si>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</si>
  <si>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</si>
  <si>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</si>
  <si>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</si>
  <si>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</si>
  <si>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</si>
  <si>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</si>
  <si>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</si>
  <si>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</si>
  <si>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</si>
  <si>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</si>
  <si>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</si>
  <si>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</si>
  <si>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</si>
  <si>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</si>
  <si>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</si>
  <si>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</si>
  <si>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</si>
  <si>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</si>
  <si>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</si>
  <si>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</si>
  <si>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</si>
  <si>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</si>
  <si>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</si>
  <si>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</si>
  <si>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</si>
  <si>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</si>
  <si>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</si>
  <si>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</si>
  <si>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</si>
  <si>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</si>
  <si>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</si>
  <si>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</si>
  <si>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</si>
  <si>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</si>
  <si>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</si>
  <si>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</si>
  <si>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</si>
  <si>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</si>
  <si>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</si>
  <si>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</si>
  <si>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</si>
  <si>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</si>
  <si>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</si>
  <si>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</si>
  <si>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</si>
  <si>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</si>
  <si>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</si>
  <si>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</si>
  <si>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</si>
  <si>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</si>
  <si>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</si>
  <si>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</si>
  <si>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</si>
  <si>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</si>
  <si>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</si>
  <si>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</si>
  <si>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</si>
  <si>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</si>
  <si>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</si>
  <si>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</si>
  <si>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</si>
  <si>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</si>
  <si>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</si>
  <si>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</si>
  <si>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</si>
  <si>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</si>
  <si>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</si>
  <si>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</si>
  <si>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</si>
  <si>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</si>
  <si>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</si>
  <si>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</si>
  <si>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</si>
  <si>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</si>
  <si>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</si>
  <si>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</si>
  <si>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</si>
  <si>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</si>
  <si>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</si>
  <si>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</si>
  <si>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</si>
  <si>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</si>
  <si>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</si>
  <si>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</si>
  <si>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</si>
  <si>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</si>
  <si>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</si>
  <si>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</si>
  <si>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</si>
  <si>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</si>
  <si>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</si>
  <si>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</si>
  <si>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</si>
  <si>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</si>
  <si>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</si>
  <si>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</si>
  <si>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</si>
  <si>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</si>
  <si>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</si>
  <si>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</si>
  <si>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</si>
  <si>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</si>
  <si>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</si>
  <si>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</si>
  <si>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</si>
  <si>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</si>
  <si>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</si>
  <si>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</si>
  <si>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</si>
  <si>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</si>
  <si>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</si>
  <si>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</si>
  <si>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</si>
  <si>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</si>
  <si>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</si>
  <si>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</si>
  <si>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</si>
  <si>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</si>
  <si>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</si>
  <si>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</si>
  <si>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</si>
  <si>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</si>
  <si>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</si>
  <si>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</si>
  <si>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</si>
  <si>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</si>
  <si>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</si>
  <si>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</si>
  <si>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</si>
  <si>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</si>
  <si>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</si>
  <si>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</si>
  <si>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</si>
  <si>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</si>
  <si>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</si>
  <si>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</si>
  <si>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</si>
  <si>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</si>
  <si>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</si>
  <si>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</si>
  <si>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</si>
  <si>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</si>
  <si>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</si>
  <si>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</si>
  <si>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</si>
  <si>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</si>
  <si>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</si>
  <si>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</si>
  <si>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</si>
  <si>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</si>
  <si>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</si>
  <si>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</si>
  <si>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</si>
  <si>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</si>
  <si>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</si>
  <si>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</si>
  <si>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</si>
  <si>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</si>
  <si>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</si>
  <si>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</si>
  <si>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</si>
  <si>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</si>
  <si>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</si>
  <si>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</si>
  <si>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</si>
  <si>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</si>
  <si>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</si>
  <si>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</si>
  <si>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</si>
  <si>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</si>
  <si>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</si>
  <si>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</si>
  <si>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</si>
  <si>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</si>
  <si>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</si>
  <si>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</si>
  <si>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小田原市〇〇番地</t>
    <rPh sb="0" eb="4">
      <t>オダワラシ</t>
    </rPh>
    <rPh sb="6" eb="8">
      <t>バンチ</t>
    </rPh>
    <phoneticPr fontId="2"/>
  </si>
  <si>
    <t>小田原　太郎</t>
    <rPh sb="0" eb="3">
      <t>オダワラ</t>
    </rPh>
    <rPh sb="4" eb="6">
      <t>タロウ</t>
    </rPh>
    <phoneticPr fontId="2"/>
  </si>
  <si>
    <t>オダワラ　ハナコ</t>
    <phoneticPr fontId="2"/>
  </si>
  <si>
    <t>小田原　花子</t>
    <rPh sb="0" eb="3">
      <t>オダワラ</t>
    </rPh>
    <rPh sb="4" eb="6">
      <t>ハナコ</t>
    </rPh>
    <phoneticPr fontId="2"/>
  </si>
  <si>
    <t>0465-00-0000</t>
  </si>
  <si>
    <t>0465-99-9999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</si>
</sst>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162</v>
      </c>
      <c r="B1" s="341"/>
      <c r="C1" s="341"/>
      <c r="D1" s="341"/>
      <c r="E1" s="341"/>
    </row>
    <row r="2" spans="1:5" ht="18.75" customHeight="1" thickTop="1">
      <c r="A2" s="342" t="s">
        <v>220</v>
      </c>
      <c r="B2" s="342"/>
      <c r="C2" s="342"/>
      <c r="D2" s="342"/>
      <c r="E2" s="342"/>
    </row>
    <row r="3" spans="1:5" s="17" customFormat="1" ht="8.1" customHeight="1">
      <c r="A3" s="343"/>
      <c r="B3" s="343"/>
      <c r="C3" s="343"/>
      <c r="D3" s="343"/>
    </row>
    <row r="4" spans="1:5" s="19" customFormat="1" ht="27">
      <c r="A4" s="18" t="s">
        <v>145</v>
      </c>
      <c r="B4" s="18" t="s">
        <v>146</v>
      </c>
      <c r="C4" s="302" t="s">
        <v>147</v>
      </c>
      <c r="D4" s="303" t="s">
        <v>148</v>
      </c>
      <c r="E4" s="18" t="s">
        <v>221</v>
      </c>
    </row>
    <row r="5" spans="1:5" ht="18" customHeight="1">
      <c r="A5" s="20" t="s">
        <v>149</v>
      </c>
      <c r="B5" s="306">
        <v>1</v>
      </c>
      <c r="C5" s="21" t="s">
        <v>150</v>
      </c>
      <c r="D5" s="300" t="s">
        <v>151</v>
      </c>
      <c r="E5" s="16" t="s">
        <v>152</v>
      </c>
    </row>
    <row r="6" spans="1:5" ht="53.45" customHeight="1">
      <c r="A6" s="22" t="s">
        <v>153</v>
      </c>
      <c r="B6" s="301">
        <v>1</v>
      </c>
      <c r="C6" s="305" t="s">
        <v>30</v>
      </c>
      <c r="D6" s="304" t="s">
        <v>223</v>
      </c>
      <c r="E6" s="41" t="s">
        <v>152</v>
      </c>
    </row>
    <row r="7" spans="1:5" ht="63" customHeight="1">
      <c r="A7" s="22" t="s">
        <v>165</v>
      </c>
      <c r="B7" s="301">
        <v>1</v>
      </c>
      <c r="C7" s="305" t="s">
        <v>226</v>
      </c>
      <c r="D7" s="304" t="s">
        <v>224</v>
      </c>
      <c r="E7" s="23" t="s">
        <v>154</v>
      </c>
    </row>
    <row r="8" spans="1:5" ht="53.45" customHeight="1">
      <c r="A8" s="22" t="s">
        <v>166</v>
      </c>
      <c r="B8" s="301" t="s">
        <v>227</v>
      </c>
      <c r="C8" s="305" t="s">
        <v>31</v>
      </c>
      <c r="D8" s="304" t="s">
        <v>225</v>
      </c>
      <c r="E8" s="23" t="s">
        <v>154</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155</v>
      </c>
      <c r="B16" s="344"/>
      <c r="C16" s="344"/>
      <c r="D16" s="344"/>
    </row>
    <row r="17" spans="1:5">
      <c r="A17" s="26" t="s">
        <v>163</v>
      </c>
      <c r="B17" s="27"/>
    </row>
    <row r="18" spans="1:5" s="30" customFormat="1" ht="17.25">
      <c r="A18" s="28" t="s">
        <v>228</v>
      </c>
      <c r="B18" s="29"/>
      <c r="C18" s="28"/>
      <c r="D18" s="28"/>
    </row>
    <row r="19" spans="1:5" s="30" customFormat="1" ht="17.25">
      <c r="A19" s="28" t="s">
        <v>164</v>
      </c>
      <c r="B19" s="29"/>
      <c r="C19" s="28"/>
      <c r="D19" s="28"/>
    </row>
    <row r="20" spans="1:5" s="30" customFormat="1" ht="17.25">
      <c r="A20" s="28" t="s">
        <v>156</v>
      </c>
      <c r="B20" s="29"/>
      <c r="C20" s="28"/>
      <c r="D20" s="28"/>
    </row>
    <row r="21" spans="1:5" s="30" customFormat="1" ht="17.25">
      <c r="A21" s="28" t="s">
        <v>222</v>
      </c>
      <c r="B21" s="29"/>
      <c r="C21" s="28"/>
      <c r="D21" s="28"/>
    </row>
    <row r="22" spans="1:5" s="30" customFormat="1" ht="17.25">
      <c r="A22" s="28" t="s">
        <v>157</v>
      </c>
      <c r="B22" s="29"/>
      <c r="C22" s="28"/>
      <c r="D22" s="28"/>
    </row>
    <row r="23" spans="1:5" ht="14.25" thickBot="1">
      <c r="A23" s="31"/>
      <c r="B23" s="27"/>
    </row>
    <row r="24" spans="1:5" ht="22.15" customHeight="1" thickBot="1">
      <c r="A24" s="26"/>
      <c r="C24" s="36"/>
      <c r="D24" s="37" t="s">
        <v>158</v>
      </c>
      <c r="E24" s="32" t="s">
        <v>159</v>
      </c>
    </row>
    <row r="25" spans="1:5" ht="63.6" customHeight="1">
      <c r="A25" s="26"/>
      <c r="C25" s="340" t="s">
        <v>160</v>
      </c>
      <c r="D25" s="345"/>
      <c r="E25" s="39"/>
    </row>
    <row r="26" spans="1:5" ht="63.6" customHeight="1" thickBot="1">
      <c r="A26" s="26"/>
      <c r="C26" s="340"/>
      <c r="D26" s="345"/>
      <c r="E26" s="40"/>
    </row>
    <row r="27" spans="1:5" ht="63.6" customHeight="1">
      <c r="A27" s="26"/>
      <c r="C27" s="340" t="s">
        <v>161</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M25" sqref="M25:X2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113</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105</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106</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107</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141</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108</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000000000000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000000000000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6" t="s">
        <v>81</v>
      </c>
      <c r="D18" s="346"/>
      <c r="E18" s="346"/>
      <c r="F18" s="346"/>
      <c r="G18" s="346"/>
      <c r="H18" s="346"/>
      <c r="I18" s="346"/>
      <c r="J18" s="346"/>
      <c r="K18" s="346"/>
      <c r="L18" s="347"/>
      <c r="M18" s="348" t="s">
        <v>230</v>
      </c>
      <c r="N18" s="349"/>
      <c r="O18" s="349"/>
      <c r="P18" s="349"/>
      <c r="Q18" s="349"/>
      <c r="R18" s="349"/>
      <c r="S18" s="349"/>
      <c r="T18" s="349"/>
      <c r="U18" s="350"/>
      <c r="V18" s="350"/>
      <c r="W18" s="351"/>
      <c r="X18" s="352"/>
      <c r="Y18" s="307"/>
      <c r="Z18" s="307"/>
      <c r="AA18" s="307"/>
    </row>
    <row r="19" spans="1:29" ht="20.100000000000001" customHeight="1">
      <c r="A19" s="307"/>
      <c r="B19" s="311"/>
      <c r="C19" s="346" t="s">
        <v>82</v>
      </c>
      <c r="D19" s="346"/>
      <c r="E19" s="346"/>
      <c r="F19" s="346"/>
      <c r="G19" s="346"/>
      <c r="H19" s="346"/>
      <c r="I19" s="346"/>
      <c r="J19" s="346"/>
      <c r="K19" s="346"/>
      <c r="L19" s="347"/>
      <c r="M19" s="348" t="s">
        <v>83</v>
      </c>
      <c r="N19" s="349"/>
      <c r="O19" s="349"/>
      <c r="P19" s="349"/>
      <c r="Q19" s="349"/>
      <c r="R19" s="349"/>
      <c r="S19" s="349"/>
      <c r="T19" s="349"/>
      <c r="U19" s="349"/>
      <c r="V19" s="349"/>
      <c r="W19" s="353"/>
      <c r="X19" s="354"/>
      <c r="Y19" s="307"/>
      <c r="Z19" s="307"/>
      <c r="AA19" s="307"/>
    </row>
    <row r="20" spans="1:29" ht="20.100000000000001" customHeight="1">
      <c r="A20" s="307"/>
      <c r="B20" s="310" t="s">
        <v>84</v>
      </c>
      <c r="C20" s="346" t="s">
        <v>85</v>
      </c>
      <c r="D20" s="346"/>
      <c r="E20" s="346"/>
      <c r="F20" s="346"/>
      <c r="G20" s="346"/>
      <c r="H20" s="346"/>
      <c r="I20" s="346"/>
      <c r="J20" s="346"/>
      <c r="K20" s="346"/>
      <c r="L20" s="347"/>
      <c r="M20" s="348" t="s">
        <v>86</v>
      </c>
      <c r="N20" s="349"/>
      <c r="O20" s="349"/>
      <c r="P20" s="349"/>
      <c r="Q20" s="349"/>
      <c r="R20" s="349"/>
      <c r="S20" s="349"/>
      <c r="T20" s="349"/>
      <c r="U20" s="349"/>
      <c r="V20" s="349"/>
      <c r="W20" s="353"/>
      <c r="X20" s="354"/>
      <c r="Y20" s="307"/>
      <c r="Z20" s="307"/>
      <c r="AA20" s="307"/>
    </row>
    <row r="21" spans="1:29" ht="20.100000000000001" customHeight="1">
      <c r="A21" s="307"/>
      <c r="B21" s="311"/>
      <c r="C21" s="346" t="s">
        <v>87</v>
      </c>
      <c r="D21" s="346"/>
      <c r="E21" s="346"/>
      <c r="F21" s="346"/>
      <c r="G21" s="346"/>
      <c r="H21" s="346"/>
      <c r="I21" s="346"/>
      <c r="J21" s="346"/>
      <c r="K21" s="346"/>
      <c r="L21" s="347"/>
      <c r="M21" s="370" t="s">
        <v>231</v>
      </c>
      <c r="N21" s="362"/>
      <c r="O21" s="362"/>
      <c r="P21" s="362"/>
      <c r="Q21" s="362"/>
      <c r="R21" s="362"/>
      <c r="S21" s="362"/>
      <c r="T21" s="362"/>
      <c r="U21" s="362"/>
      <c r="V21" s="362"/>
      <c r="W21" s="363"/>
      <c r="X21" s="364"/>
      <c r="Y21" s="307"/>
      <c r="Z21" s="307"/>
      <c r="AA21" s="307"/>
    </row>
    <row r="22" spans="1:29" ht="20.100000000000001" customHeight="1">
      <c r="A22" s="307"/>
      <c r="B22" s="371" t="s">
        <v>88</v>
      </c>
      <c r="C22" s="346" t="s">
        <v>89</v>
      </c>
      <c r="D22" s="346"/>
      <c r="E22" s="346"/>
      <c r="F22" s="346"/>
      <c r="G22" s="346"/>
      <c r="H22" s="346"/>
      <c r="I22" s="346"/>
      <c r="J22" s="346"/>
      <c r="K22" s="346"/>
      <c r="L22" s="347"/>
      <c r="M22" s="348" t="s">
        <v>232</v>
      </c>
      <c r="N22" s="349"/>
      <c r="O22" s="349"/>
      <c r="P22" s="349"/>
      <c r="Q22" s="349"/>
      <c r="R22" s="349"/>
      <c r="S22" s="349"/>
      <c r="T22" s="349"/>
      <c r="U22" s="349"/>
      <c r="V22" s="349"/>
      <c r="W22" s="353"/>
      <c r="X22" s="354"/>
      <c r="Y22" s="307"/>
      <c r="Z22" s="307"/>
      <c r="AA22" s="307"/>
    </row>
    <row r="23" spans="1:29" ht="20.100000000000001" customHeight="1">
      <c r="A23" s="307"/>
      <c r="B23" s="372"/>
      <c r="C23" s="373" t="s">
        <v>87</v>
      </c>
      <c r="D23" s="373"/>
      <c r="E23" s="373"/>
      <c r="F23" s="373"/>
      <c r="G23" s="373"/>
      <c r="H23" s="373"/>
      <c r="I23" s="373"/>
      <c r="J23" s="373"/>
      <c r="K23" s="373"/>
      <c r="L23" s="373"/>
      <c r="M23" s="348" t="s">
        <v>233</v>
      </c>
      <c r="N23" s="349"/>
      <c r="O23" s="349"/>
      <c r="P23" s="349"/>
      <c r="Q23" s="349"/>
      <c r="R23" s="349"/>
      <c r="S23" s="349"/>
      <c r="T23" s="349"/>
      <c r="U23" s="349"/>
      <c r="V23" s="349"/>
      <c r="W23" s="353"/>
      <c r="X23" s="354"/>
      <c r="Y23" s="307"/>
      <c r="Z23" s="307"/>
      <c r="AA23" s="307"/>
    </row>
    <row r="24" spans="1:29" ht="20.100000000000001" customHeight="1">
      <c r="A24" s="307"/>
      <c r="B24" s="310" t="s">
        <v>62</v>
      </c>
      <c r="C24" s="346" t="s">
        <v>24</v>
      </c>
      <c r="D24" s="346"/>
      <c r="E24" s="346"/>
      <c r="F24" s="346"/>
      <c r="G24" s="346"/>
      <c r="H24" s="346"/>
      <c r="I24" s="346"/>
      <c r="J24" s="346"/>
      <c r="K24" s="346"/>
      <c r="L24" s="347"/>
      <c r="M24" s="365" t="s">
        <v>234</v>
      </c>
      <c r="N24" s="350"/>
      <c r="O24" s="350"/>
      <c r="P24" s="350"/>
      <c r="Q24" s="350"/>
      <c r="R24" s="350"/>
      <c r="S24" s="350"/>
      <c r="T24" s="350"/>
      <c r="U24" s="350"/>
      <c r="V24" s="350"/>
      <c r="W24" s="351"/>
      <c r="X24" s="352"/>
      <c r="Y24" s="307"/>
      <c r="Z24" s="307"/>
      <c r="AA24" s="307"/>
    </row>
    <row r="25" spans="1:29" ht="20.100000000000001" customHeight="1">
      <c r="A25" s="307"/>
      <c r="B25" s="318"/>
      <c r="C25" s="346" t="s">
        <v>25</v>
      </c>
      <c r="D25" s="346"/>
      <c r="E25" s="346"/>
      <c r="F25" s="346"/>
      <c r="G25" s="346"/>
      <c r="H25" s="346"/>
      <c r="I25" s="346"/>
      <c r="J25" s="346"/>
      <c r="K25" s="346"/>
      <c r="L25" s="347"/>
      <c r="M25" s="348" t="s">
        <v>235</v>
      </c>
      <c r="N25" s="349"/>
      <c r="O25" s="349"/>
      <c r="P25" s="349"/>
      <c r="Q25" s="349"/>
      <c r="R25" s="349"/>
      <c r="S25" s="349"/>
      <c r="T25" s="349"/>
      <c r="U25" s="349"/>
      <c r="V25" s="349"/>
      <c r="W25" s="353"/>
      <c r="X25" s="354"/>
      <c r="Y25" s="307"/>
      <c r="Z25" s="307"/>
      <c r="AA25" s="307"/>
    </row>
    <row r="26" spans="1:29" ht="20.100000000000001" customHeight="1" thickBot="1">
      <c r="A26" s="307"/>
      <c r="B26" s="319"/>
      <c r="C26" s="346" t="s">
        <v>90</v>
      </c>
      <c r="D26" s="346"/>
      <c r="E26" s="346"/>
      <c r="F26" s="346"/>
      <c r="G26" s="346"/>
      <c r="H26" s="346"/>
      <c r="I26" s="346"/>
      <c r="J26" s="346"/>
      <c r="K26" s="346"/>
      <c r="L26" s="347"/>
      <c r="M26" s="366" t="s">
        <v>91</v>
      </c>
      <c r="N26" s="367"/>
      <c r="O26" s="367"/>
      <c r="P26" s="367"/>
      <c r="Q26" s="367"/>
      <c r="R26" s="367"/>
      <c r="S26" s="367"/>
      <c r="T26" s="367"/>
      <c r="U26" s="367"/>
      <c r="V26" s="367"/>
      <c r="W26" s="368"/>
      <c r="X26" s="369"/>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92</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111</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5" customHeight="1">
      <c r="A31" s="307"/>
      <c r="B31" s="377" t="s">
        <v>93</v>
      </c>
      <c r="C31" s="377" t="s">
        <v>94</v>
      </c>
      <c r="D31" s="377"/>
      <c r="E31" s="377"/>
      <c r="F31" s="377"/>
      <c r="G31" s="377"/>
      <c r="H31" s="377"/>
      <c r="I31" s="377"/>
      <c r="J31" s="377"/>
      <c r="K31" s="377"/>
      <c r="L31" s="377"/>
      <c r="M31" s="377" t="s">
        <v>95</v>
      </c>
      <c r="N31" s="377"/>
      <c r="O31" s="377"/>
      <c r="P31" s="377"/>
      <c r="Q31" s="377"/>
      <c r="R31" s="322" t="s">
        <v>131</v>
      </c>
      <c r="S31" s="323"/>
      <c r="T31" s="323"/>
      <c r="U31" s="323"/>
      <c r="V31" s="323"/>
      <c r="W31" s="324"/>
      <c r="X31" s="377" t="s">
        <v>96</v>
      </c>
      <c r="Y31" s="377" t="s">
        <v>8</v>
      </c>
      <c r="Z31" s="325"/>
      <c r="AA31" s="325"/>
    </row>
    <row r="32" spans="1:29" ht="28.5" customHeight="1">
      <c r="A32" s="307"/>
      <c r="B32" s="377"/>
      <c r="C32" s="377"/>
      <c r="D32" s="377"/>
      <c r="E32" s="377"/>
      <c r="F32" s="377"/>
      <c r="G32" s="377"/>
      <c r="H32" s="377"/>
      <c r="I32" s="377"/>
      <c r="J32" s="377"/>
      <c r="K32" s="377"/>
      <c r="L32" s="377"/>
      <c r="M32" s="377"/>
      <c r="N32" s="377"/>
      <c r="O32" s="377"/>
      <c r="P32" s="377"/>
      <c r="Q32" s="377"/>
      <c r="R32" s="376" t="s">
        <v>132</v>
      </c>
      <c r="S32" s="377"/>
      <c r="T32" s="377"/>
      <c r="U32" s="377"/>
      <c r="V32" s="377"/>
      <c r="W32" s="326" t="s">
        <v>134</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133</v>
      </c>
      <c r="X33" s="332" t="s">
        <v>97</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135</v>
      </c>
      <c r="X34" s="339" t="s">
        <v>98</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74" t="s">
        <v>99</v>
      </c>
      <c r="N35" s="374"/>
      <c r="O35" s="374"/>
      <c r="P35" s="374"/>
      <c r="Q35" s="374"/>
      <c r="R35" s="374" t="s">
        <v>72</v>
      </c>
      <c r="S35" s="374"/>
      <c r="T35" s="374"/>
      <c r="U35" s="374"/>
      <c r="V35" s="374"/>
      <c r="W35" s="338" t="s">
        <v>136</v>
      </c>
      <c r="X35" s="339" t="s">
        <v>100</v>
      </c>
      <c r="Y35" s="339" t="s">
        <v>218</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101</v>
      </c>
      <c r="N36" s="374"/>
      <c r="O36" s="374"/>
      <c r="P36" s="374"/>
      <c r="Q36" s="374"/>
      <c r="R36" s="374" t="s">
        <v>101</v>
      </c>
      <c r="S36" s="374"/>
      <c r="T36" s="374"/>
      <c r="U36" s="374"/>
      <c r="V36" s="374"/>
      <c r="W36" s="338" t="s">
        <v>137</v>
      </c>
      <c r="X36" s="339" t="s">
        <v>102</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103</v>
      </c>
      <c r="N37" s="374"/>
      <c r="O37" s="374"/>
      <c r="P37" s="374"/>
      <c r="Q37" s="374"/>
      <c r="R37" s="374" t="s">
        <v>139</v>
      </c>
      <c r="S37" s="374"/>
      <c r="T37" s="374"/>
      <c r="U37" s="374"/>
      <c r="V37" s="374"/>
      <c r="W37" s="338" t="s">
        <v>138</v>
      </c>
      <c r="X37" s="339" t="s">
        <v>104</v>
      </c>
      <c r="Y37" s="339" t="s">
        <v>210</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175</v>
      </c>
      <c r="N38" s="374"/>
      <c r="O38" s="374"/>
      <c r="P38" s="374"/>
      <c r="Q38" s="374"/>
      <c r="R38" s="379" t="s">
        <v>175</v>
      </c>
      <c r="S38" s="380"/>
      <c r="T38" s="380"/>
      <c r="U38" s="380"/>
      <c r="V38" s="381"/>
      <c r="W38" s="338" t="s">
        <v>176</v>
      </c>
      <c r="X38" s="339" t="s">
        <v>177</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175</v>
      </c>
      <c r="N39" s="374"/>
      <c r="O39" s="374"/>
      <c r="P39" s="374"/>
      <c r="Q39" s="374"/>
      <c r="R39" s="379" t="s">
        <v>175</v>
      </c>
      <c r="S39" s="380"/>
      <c r="T39" s="380"/>
      <c r="U39" s="380"/>
      <c r="V39" s="381"/>
      <c r="W39" s="338" t="s">
        <v>176</v>
      </c>
      <c r="X39" s="339" t="s">
        <v>177</v>
      </c>
      <c r="Y39" s="339" t="s">
        <v>214</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spans="1:27" ht="4.5" customHeight="1">
      <c r="A133" s="8"/>
    </row>
    <row r="134" spans="1: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topLeftCell="A7"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6" t="s">
        <v>54</v>
      </c>
      <c r="Z1" s="436"/>
      <c r="AA1" s="436"/>
      <c r="AB1" s="436"/>
      <c r="AC1" s="436" t="str">
        <f>IF(基本情報入力シート!C11="","",基本情報入力シート!C11)</f>
        <v/>
      </c>
      <c r="AD1" s="436"/>
      <c r="AE1" s="436"/>
      <c r="AF1" s="436"/>
      <c r="AG1" s="436"/>
      <c r="AH1" s="436"/>
      <c r="AI1" s="436"/>
      <c r="AJ1" s="436"/>
    </row>
    <row r="3" spans="1:46" ht="16.5" customHeight="1">
      <c r="A3" s="416" t="s">
        <v>112</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75"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22"/>
      <c r="B11" s="423"/>
      <c r="C11" s="423"/>
      <c r="D11" s="423"/>
      <c r="E11" s="423"/>
      <c r="F11" s="423"/>
      <c r="G11" s="428" t="str">
        <f>IF(基本情報入力シート!M18="","",基本情報入力シート!M18)</f>
        <v>小田原市〇〇番地</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47" customFormat="1" ht="12"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IF(基本情報入力シート!M22="","",基本情報入力シート!M22)</f>
        <v>オダワラ　ハナコ</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IF(基本情報入力シート!M23="","",基本情報入力シート!M23)</f>
        <v>小田原　花子</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0465-00-0000</v>
      </c>
      <c r="L15" s="383"/>
      <c r="M15" s="383"/>
      <c r="N15" s="383"/>
      <c r="O15" s="383"/>
      <c r="P15" s="384" t="s">
        <v>25</v>
      </c>
      <c r="Q15" s="385"/>
      <c r="R15" s="385"/>
      <c r="S15" s="386"/>
      <c r="T15" s="383" t="str">
        <f>IF(基本情報入力シート!M25="","",基本情報入力シート!M25)</f>
        <v>0465-99-9999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201</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128</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129</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183</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IFERROR(IF(AND(ISNUMBER(S26),ISNUMBER(S25),S26&gt;S25),"○","☓"),"")</f>
        <v>○</v>
      </c>
      <c r="AM25" s="90" t="s">
        <v>193</v>
      </c>
      <c r="AN25" s="91"/>
      <c r="AO25" s="91"/>
      <c r="AP25" s="91"/>
      <c r="AQ25" s="91"/>
      <c r="AR25" s="91"/>
      <c r="AS25" s="91"/>
      <c r="AT25" s="91"/>
      <c r="AU25" s="91"/>
      <c r="AV25" s="91"/>
      <c r="AW25" s="92"/>
    </row>
    <row r="26" spans="1:49" s="47" customFormat="1" ht="15" customHeight="1" thickBot="1">
      <c r="A26" s="93" t="s">
        <v>31</v>
      </c>
      <c r="B26" s="94" t="s">
        <v>202</v>
      </c>
      <c r="C26" s="95"/>
      <c r="D26" s="95"/>
      <c r="E26" s="95"/>
      <c r="F26" s="95"/>
      <c r="G26" s="95"/>
      <c r="H26" s="95"/>
      <c r="I26" s="95"/>
      <c r="J26" s="95"/>
      <c r="K26" s="96"/>
      <c r="L26" s="96"/>
      <c r="M26" s="96"/>
      <c r="N26" s="96"/>
      <c r="O26" s="96"/>
      <c r="P26" s="96"/>
      <c r="Q26" s="96"/>
      <c r="R26" s="97" t="s">
        <v>199</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167</v>
      </c>
      <c r="AL26" s="89" t="str">
        <f>IFERROR(IF(AND(ISNUMBER(AB26),ISNUMBER(AB25),AB26&gt;AB25),"○","☓"),"")</f>
        <v>○</v>
      </c>
      <c r="AM26" s="90" t="s">
        <v>168</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9"/>
      <c r="B28" s="103"/>
      <c r="C28" s="104" t="s">
        <v>203</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9" s="47" customFormat="1" ht="15" customHeight="1">
      <c r="A29" s="99"/>
      <c r="B29" s="105"/>
      <c r="C29" s="104" t="s">
        <v>204</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9" s="47" customFormat="1" ht="21.75" customHeight="1" thickBot="1">
      <c r="A30" s="99"/>
      <c r="B30" s="105"/>
      <c r="C30" s="387" t="s">
        <v>205</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9" s="47" customFormat="1" ht="15" customHeight="1" thickBot="1">
      <c r="A31" s="99"/>
      <c r="B31" s="100" t="s">
        <v>186</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187</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229</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46" t="s">
        <v>198</v>
      </c>
      <c r="L38" s="447"/>
      <c r="M38" s="448"/>
      <c r="N38" s="446" t="s">
        <v>184</v>
      </c>
      <c r="O38" s="447"/>
      <c r="P38" s="447"/>
      <c r="Q38" s="447"/>
      <c r="R38" s="448"/>
      <c r="S38" s="449" t="s">
        <v>185</v>
      </c>
      <c r="T38" s="450"/>
      <c r="U38" s="450"/>
      <c r="V38" s="450"/>
      <c r="W38" s="451"/>
      <c r="X38" s="449" t="s">
        <v>130</v>
      </c>
      <c r="Y38" s="450"/>
      <c r="Z38" s="450"/>
      <c r="AA38" s="450"/>
      <c r="AB38" s="450"/>
      <c r="AC38" s="450" t="s">
        <v>117</v>
      </c>
      <c r="AD38" s="450"/>
      <c r="AE38" s="451"/>
      <c r="AF38" s="449" t="s">
        <v>116</v>
      </c>
      <c r="AG38" s="450"/>
      <c r="AH38" s="450"/>
      <c r="AI38" s="450"/>
      <c r="AJ38" s="451"/>
      <c r="AL38" s="115"/>
      <c r="AT38" s="52"/>
    </row>
    <row r="39" spans="1:60"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169</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 t="shared" ref="AB39:AB41" si="0">IF($L39,"円","")</f>
        <v>円</v>
      </c>
      <c r="AC39" s="494">
        <f>IF(AND(L39,L40),X39/X40,IF(AND(L39,L41),X39/X41,"-"))</f>
        <v>2.0417368415863195</v>
      </c>
      <c r="AD39" s="494"/>
      <c r="AE39" s="495"/>
      <c r="AF39" s="120"/>
      <c r="AG39" s="54"/>
      <c r="AH39" s="121"/>
      <c r="AI39" s="122"/>
      <c r="AJ39" s="123"/>
      <c r="AL39" s="89" t="str">
        <f>IFERROR(IF(AND(L39,L40),IF(AC39&gt;=2,"○","☓"),IF(AND(L39,L41),IF(AC39&gt;=4,"○","☓"),"")),"")</f>
        <v>○</v>
      </c>
      <c r="AM39" s="90" t="s">
        <v>170</v>
      </c>
      <c r="AN39" s="91"/>
      <c r="AO39" s="91"/>
      <c r="AP39" s="91"/>
      <c r="AQ39" s="91"/>
      <c r="AR39" s="91"/>
      <c r="AS39" s="91"/>
      <c r="AT39" s="91"/>
      <c r="AU39" s="91"/>
      <c r="AV39" s="91"/>
      <c r="AW39" s="92"/>
    </row>
    <row r="40" spans="1:60" s="47" customFormat="1" ht="15.75" customHeight="1" thickBot="1">
      <c r="A40" s="124" t="s">
        <v>115</v>
      </c>
      <c r="B40" s="101"/>
      <c r="C40" s="101"/>
      <c r="D40" s="101"/>
      <c r="E40" s="101"/>
      <c r="F40" s="101"/>
      <c r="G40" s="101"/>
      <c r="H40" s="101"/>
      <c r="I40" s="101"/>
      <c r="J40" s="101"/>
      <c r="K40" s="464"/>
      <c r="L40" s="465" t="b">
        <v>1</v>
      </c>
      <c r="M40" s="466"/>
      <c r="N40" s="491">
        <v>206903</v>
      </c>
      <c r="O40" s="492"/>
      <c r="P40" s="492"/>
      <c r="Q40" s="493"/>
      <c r="R40" s="125" t="s">
        <v>169</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IFERROR(IF(AND(L40,L41),IF(AC41&lt;=0.5,"○","☓"),""),"")</f>
        <v>○</v>
      </c>
      <c r="AM40" s="90" t="s">
        <v>171</v>
      </c>
      <c r="AN40" s="91"/>
      <c r="AO40" s="91"/>
      <c r="AP40" s="91"/>
      <c r="AQ40" s="91"/>
      <c r="AR40" s="91"/>
      <c r="AS40" s="91"/>
      <c r="AT40" s="91"/>
      <c r="AU40" s="91"/>
      <c r="AV40" s="91"/>
      <c r="AW40" s="92"/>
    </row>
    <row r="41" spans="1:60" s="47" customFormat="1" ht="15.75" customHeight="1" thickBot="1">
      <c r="A41" s="129" t="s">
        <v>114</v>
      </c>
      <c r="B41" s="130"/>
      <c r="C41" s="130"/>
      <c r="D41" s="130"/>
      <c r="E41" s="130"/>
      <c r="F41" s="130"/>
      <c r="G41" s="130"/>
      <c r="H41" s="130"/>
      <c r="I41" s="130"/>
      <c r="J41" s="130"/>
      <c r="K41" s="467"/>
      <c r="L41" s="468" t="b">
        <v>1</v>
      </c>
      <c r="M41" s="469"/>
      <c r="N41" s="452">
        <v>190114</v>
      </c>
      <c r="O41" s="453"/>
      <c r="P41" s="453"/>
      <c r="Q41" s="454"/>
      <c r="R41" s="131" t="s">
        <v>169</v>
      </c>
      <c r="S41" s="455">
        <f>IF(L41,'別紙様式3-2'!X8/'別紙様式3-2'!AA8,"（対象外）")</f>
        <v>196143.64386220282</v>
      </c>
      <c r="T41" s="456"/>
      <c r="U41" s="456"/>
      <c r="V41" s="456"/>
      <c r="W41" s="131" t="str">
        <f>IF($L41,"円","")</f>
        <v>円</v>
      </c>
      <c r="X41" s="457">
        <f>IF(L41,S41-N41,"（対象外）")</f>
        <v>6029.6438622028218</v>
      </c>
      <c r="Y41" s="458"/>
      <c r="Z41" s="458"/>
      <c r="AA41" s="458"/>
      <c r="AB41" s="132" t="str">
        <f t="shared" si="0"/>
        <v>円</v>
      </c>
      <c r="AC41" s="503">
        <f>IF(AND(L40,L41),X41/X40,IF(AND(L39,L41),1,"-"))</f>
        <v>0.47079760178097663</v>
      </c>
      <c r="AD41" s="503"/>
      <c r="AE41" s="504"/>
      <c r="AF41" s="498">
        <v>3000000</v>
      </c>
      <c r="AG41" s="499"/>
      <c r="AH41" s="499"/>
      <c r="AI41" s="500"/>
      <c r="AJ41" s="133" t="s">
        <v>4</v>
      </c>
      <c r="AL41" s="89" t="str">
        <f>IFERROR(IF(AF41&lt;=4400000,"○","☓"),"")</f>
        <v>○</v>
      </c>
      <c r="AM41" s="90" t="s">
        <v>172</v>
      </c>
      <c r="AN41" s="91"/>
      <c r="AO41" s="91"/>
      <c r="AP41" s="91"/>
      <c r="AQ41" s="91"/>
      <c r="AR41" s="91"/>
      <c r="AS41" s="91"/>
      <c r="AT41" s="91"/>
      <c r="AU41" s="91"/>
      <c r="AV41" s="91"/>
      <c r="AW41" s="92"/>
    </row>
    <row r="42" spans="1:60" s="47" customFormat="1" ht="15" customHeight="1" thickBot="1">
      <c r="A42" s="53"/>
      <c r="B42" s="114" t="s">
        <v>200</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173</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194</v>
      </c>
      <c r="C44" s="53"/>
      <c r="D44" s="53"/>
      <c r="E44" s="53"/>
      <c r="F44" s="53"/>
      <c r="G44" s="53"/>
      <c r="H44" s="53"/>
      <c r="I44" s="53"/>
      <c r="J44" s="53"/>
      <c r="K44" s="54"/>
      <c r="L44" s="54"/>
      <c r="M44" s="54"/>
      <c r="N44" s="54"/>
      <c r="O44" s="54"/>
      <c r="P44" s="54"/>
      <c r="Q44" s="54"/>
      <c r="R44" s="54"/>
      <c r="S44" s="121"/>
      <c r="T44" s="121"/>
      <c r="U44" s="121"/>
      <c r="V44" s="121"/>
      <c r="X44" s="486" t="s">
        <v>180</v>
      </c>
      <c r="Y44" s="487"/>
      <c r="Z44" s="487"/>
      <c r="AA44" s="487"/>
      <c r="AB44" s="487"/>
      <c r="AC44" s="487"/>
      <c r="AD44" s="487"/>
      <c r="AE44" s="488"/>
      <c r="AF44" s="484">
        <f>'別紙様式3-2'!$AB$8</f>
        <v>7</v>
      </c>
      <c r="AG44" s="485"/>
      <c r="AH44" s="485"/>
      <c r="AI44" s="394" t="s">
        <v>5</v>
      </c>
      <c r="AJ44" s="442"/>
      <c r="AK44" s="121"/>
      <c r="AL44" s="89" t="str">
        <f>IFERROR(IF(AND('別紙様式3-2'!$AC$8&gt;=1),IF(OR(C47:C50),"○","☓"),"○"),"")</f>
        <v>○</v>
      </c>
      <c r="AM44" s="90" t="s">
        <v>174</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196</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127</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195</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6" t="s">
        <v>197</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191</v>
      </c>
      <c r="B57" s="515" t="s">
        <v>192</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123</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7" t="s">
        <v>188</v>
      </c>
      <c r="R5" s="540" t="s">
        <v>126</v>
      </c>
      <c r="S5" s="540"/>
      <c r="T5" s="541"/>
      <c r="U5" s="516" t="s">
        <v>189</v>
      </c>
      <c r="V5" s="541" t="s">
        <v>126</v>
      </c>
      <c r="W5" s="546"/>
      <c r="X5" s="546"/>
      <c r="Y5" s="547" t="s">
        <v>124</v>
      </c>
      <c r="Z5" s="540"/>
      <c r="AA5" s="541"/>
      <c r="AB5" s="544" t="s">
        <v>179</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38"/>
      <c r="R6" s="189" t="s">
        <v>118</v>
      </c>
      <c r="S6" s="189" t="s">
        <v>119</v>
      </c>
      <c r="T6" s="190" t="s">
        <v>120</v>
      </c>
      <c r="U6" s="539"/>
      <c r="V6" s="190" t="s">
        <v>118</v>
      </c>
      <c r="W6" s="190" t="s">
        <v>119</v>
      </c>
      <c r="X6" s="190" t="s">
        <v>120</v>
      </c>
      <c r="Y6" s="190" t="s">
        <v>118</v>
      </c>
      <c r="Z6" s="190" t="s">
        <v>119</v>
      </c>
      <c r="AA6" s="190" t="s">
        <v>120</v>
      </c>
      <c r="AB6" s="545"/>
      <c r="AC6" s="191" t="s">
        <v>181</v>
      </c>
      <c r="AD6" s="192"/>
      <c r="AE6" s="192"/>
      <c r="AF6" s="177"/>
      <c r="AG6" s="177"/>
    </row>
    <row r="7" spans="1:34" ht="18" customHeight="1" thickBot="1">
      <c r="B7" s="193" t="s">
        <v>121</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122</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142</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109</v>
      </c>
      <c r="N13" s="221"/>
      <c r="O13" s="222"/>
      <c r="P13" s="525" t="s">
        <v>110</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131</v>
      </c>
      <c r="O14" s="230"/>
      <c r="P14" s="528"/>
      <c r="Q14" s="543"/>
      <c r="R14" s="521" t="s">
        <v>44</v>
      </c>
      <c r="S14" s="519" t="s">
        <v>188</v>
      </c>
      <c r="T14" s="231"/>
      <c r="U14" s="232"/>
      <c r="V14" s="521" t="s">
        <v>189</v>
      </c>
      <c r="W14" s="521" t="s">
        <v>46</v>
      </c>
      <c r="X14" s="519" t="s">
        <v>188</v>
      </c>
      <c r="Y14" s="233"/>
      <c r="Z14" s="233"/>
      <c r="AA14" s="234"/>
      <c r="AB14" s="529" t="s">
        <v>190</v>
      </c>
      <c r="AC14" s="553"/>
      <c r="AD14" s="551"/>
      <c r="AE14" s="529" t="s">
        <v>182</v>
      </c>
      <c r="AF14" s="553"/>
      <c r="AG14" s="551"/>
      <c r="AH14" s="531" t="s">
        <v>178</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144</v>
      </c>
      <c r="U15" s="534"/>
      <c r="V15" s="522"/>
      <c r="W15" s="522"/>
      <c r="X15" s="520"/>
      <c r="Y15" s="516" t="s">
        <v>125</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140</v>
      </c>
      <c r="O16" s="238" t="s">
        <v>134</v>
      </c>
      <c r="P16" s="528"/>
      <c r="Q16" s="543"/>
      <c r="R16" s="522"/>
      <c r="S16" s="522"/>
      <c r="T16" s="529" t="s">
        <v>118</v>
      </c>
      <c r="U16" s="531" t="s">
        <v>119</v>
      </c>
      <c r="V16" s="522"/>
      <c r="W16" s="522"/>
      <c r="X16" s="522"/>
      <c r="Y16" s="529" t="s">
        <v>118</v>
      </c>
      <c r="Z16" s="531" t="s">
        <v>119</v>
      </c>
      <c r="AA16" s="551" t="s">
        <v>120</v>
      </c>
      <c r="AB16" s="529" t="s">
        <v>118</v>
      </c>
      <c r="AC16" s="531" t="s">
        <v>119</v>
      </c>
      <c r="AD16" s="551" t="s">
        <v>120</v>
      </c>
      <c r="AE16" s="529" t="s">
        <v>118</v>
      </c>
      <c r="AF16" s="531" t="s">
        <v>119</v>
      </c>
      <c r="AG16" s="551" t="s">
        <v>120</v>
      </c>
      <c r="AH16" s="532"/>
    </row>
    <row r="17" spans="1:36"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219</v>
      </c>
    </row>
    <row r="7" spans="1:1" ht="16.5" customHeight="1">
      <c r="A7" s="4" t="s">
        <v>206</v>
      </c>
    </row>
    <row r="8" spans="1:1" ht="16.5" customHeight="1">
      <c r="A8" s="4" t="s">
        <v>13</v>
      </c>
    </row>
    <row r="9" spans="1:1" ht="16.5" customHeight="1">
      <c r="A9" s="4" t="s">
        <v>14</v>
      </c>
    </row>
    <row r="10" spans="1:1" ht="16.5" customHeight="1">
      <c r="A10" s="4" t="s">
        <v>207</v>
      </c>
    </row>
    <row r="11" spans="1:1" ht="16.5" customHeight="1">
      <c r="A11" s="4" t="s">
        <v>208</v>
      </c>
    </row>
    <row r="12" spans="1:1" ht="16.5" customHeight="1">
      <c r="A12" s="4" t="s">
        <v>15</v>
      </c>
    </row>
    <row r="13" spans="1:1" ht="16.5" customHeight="1">
      <c r="A13" s="4" t="s">
        <v>209</v>
      </c>
    </row>
    <row r="14" spans="1:1" ht="16.5" customHeight="1">
      <c r="A14" s="4" t="s">
        <v>211</v>
      </c>
    </row>
    <row r="15" spans="1:1" ht="16.5" customHeight="1">
      <c r="A15" s="5" t="s">
        <v>16</v>
      </c>
    </row>
    <row r="16" spans="1:1" ht="16.5" customHeight="1">
      <c r="A16" s="4" t="s">
        <v>212</v>
      </c>
    </row>
    <row r="17" spans="1:3" ht="16.5" customHeight="1">
      <c r="A17" s="4" t="s">
        <v>17</v>
      </c>
    </row>
    <row r="18" spans="1:3" ht="16.5" customHeight="1">
      <c r="A18" s="5" t="s">
        <v>18</v>
      </c>
    </row>
    <row r="19" spans="1:3" ht="16.5" customHeight="1">
      <c r="A19" s="4" t="s">
        <v>213</v>
      </c>
    </row>
    <row r="20" spans="1:3" ht="16.5" customHeight="1">
      <c r="A20" s="5" t="s">
        <v>19</v>
      </c>
    </row>
    <row r="21" spans="1:3" ht="16.5" customHeight="1">
      <c r="A21" s="4" t="s">
        <v>215</v>
      </c>
    </row>
    <row r="22" spans="1:3" ht="16.5" customHeight="1">
      <c r="A22" s="5" t="s">
        <v>20</v>
      </c>
    </row>
    <row r="23" spans="1:3" ht="16.5" customHeight="1">
      <c r="A23" s="4" t="s">
        <v>216</v>
      </c>
    </row>
    <row r="24" spans="1:3" ht="16.5" customHeight="1">
      <c r="A24" s="4" t="s">
        <v>21</v>
      </c>
    </row>
    <row r="25" spans="1:3" ht="16.5" customHeight="1">
      <c r="A25" s="4" t="s">
        <v>217</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梅村　理永</dc:creator>
  <cp:lastModifiedBy>情報システム課</cp:lastModifiedBy>
  <cp:lastPrinted>2020-03-05T07:35:33Z</cp:lastPrinted>
  <dcterms:created xsi:type="dcterms:W3CDTF">2018-06-19T01:27:02Z</dcterms:created>
  <dcterms:modified xsi:type="dcterms:W3CDTF">2020-03-11T04:57:52Z</dcterms:modified>
</cp:coreProperties>
</file>