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1_地域密着型通所介護\"/>
    </mc:Choice>
  </mc:AlternateContent>
  <xr:revisionPtr revIDLastSave="0" documentId="13_ncr:1_{BD2A7D45-1B01-441A-A09C-EA60AE916C98}" xr6:coauthVersionLast="47" xr6:coauthVersionMax="47" xr10:uidLastSave="{00000000-0000-0000-0000-000000000000}"/>
  <bookViews>
    <workbookView xWindow="-120" yWindow="-120" windowWidth="20730" windowHeight="11040" tabRatio="824" xr2:uid="{00000000-000D-0000-FFFF-FFFF00000000}"/>
  </bookViews>
  <sheets>
    <sheet name="運営状況点検書" sheetId="1" r:id="rId1"/>
    <sheet name="勤務形態一覧表（1枚版）" sheetId="38" r:id="rId2"/>
    <sheet name="シフト記号表（勤務時間帯）" sheetId="40" r:id="rId3"/>
    <sheet name="利用者数一覧表 " sheetId="41" r:id="rId4"/>
    <sheet name="【記載例】勤務形態一覧表" sheetId="35" r:id="rId5"/>
    <sheet name="【記載例】シフト記号表（勤務時間帯）" sheetId="36" r:id="rId6"/>
    <sheet name="【参考】勤務形態一覧表記入方法" sheetId="37" r:id="rId7"/>
    <sheet name="プルダウン・リスト" sheetId="31" state="hidden" r:id="rId8"/>
  </sheets>
  <definedNames>
    <definedName name="【記載例】シフト記号" localSheetId="5">'【記載例】シフト記号表（勤務時間帯）'!$C$6:$C$35</definedName>
    <definedName name="【記載例】シフト記号" localSheetId="2">'シフト記号表（勤務時間帯）'!$C$6:$C$35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'【記載例】シフト記号表（勤務時間帯）'!$A$1:$W$55</definedName>
    <definedName name="_xlnm.Print_Area" localSheetId="4">【記載例】勤務形態一覧表!$A$1:$BF$72</definedName>
    <definedName name="_xlnm.Print_Area" localSheetId="6">【参考】勤務形態一覧表記入方法!$B$1:$P$84</definedName>
    <definedName name="_xlnm.Print_Area" localSheetId="0">運営状況点検書!$A$1:$AA$1094</definedName>
    <definedName name="_xlnm.Print_Area" localSheetId="1">'勤務形態一覧表（1枚版）'!$A$1:$BF$72</definedName>
    <definedName name="_xlnm.Print_Area" localSheetId="3">'利用者数一覧表 '!$A$1:$AI$38</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6" i="41" l="1"/>
  <c r="AH16" i="41"/>
  <c r="AG16" i="41"/>
  <c r="AF16" i="41"/>
  <c r="AE16" i="41"/>
  <c r="AD16" i="41"/>
  <c r="AC16" i="41"/>
  <c r="AB16" i="41"/>
  <c r="AA16" i="41"/>
  <c r="Z16" i="41"/>
  <c r="Y16" i="41"/>
  <c r="X16" i="41"/>
  <c r="W16" i="41"/>
  <c r="V16" i="41"/>
  <c r="U16" i="41"/>
  <c r="T16" i="41"/>
  <c r="S16" i="41"/>
  <c r="R16" i="41"/>
  <c r="Q16" i="41"/>
  <c r="P16" i="41"/>
  <c r="O16" i="41"/>
  <c r="N16" i="41"/>
  <c r="M16" i="41"/>
  <c r="L16" i="41"/>
  <c r="K16" i="41"/>
  <c r="J16" i="41"/>
  <c r="I16" i="41"/>
  <c r="H16" i="41"/>
  <c r="G16" i="41"/>
  <c r="F16" i="41"/>
  <c r="E16" i="41"/>
  <c r="D16" i="41"/>
  <c r="S25" i="40"/>
  <c r="U25" i="40" s="1"/>
  <c r="Q25" i="40"/>
  <c r="K25" i="40"/>
  <c r="S24" i="40"/>
  <c r="U24" i="40" s="1"/>
  <c r="Q24" i="40"/>
  <c r="K24" i="40"/>
  <c r="S23" i="40"/>
  <c r="U23" i="40" s="1"/>
  <c r="Q23" i="40"/>
  <c r="K23" i="40"/>
  <c r="S22" i="40"/>
  <c r="U22" i="40" s="1"/>
  <c r="Q22" i="40"/>
  <c r="K22" i="40"/>
  <c r="S21" i="40"/>
  <c r="U21" i="40" s="1"/>
  <c r="Q21" i="40"/>
  <c r="K21" i="40"/>
  <c r="S20" i="40"/>
  <c r="U20" i="40" s="1"/>
  <c r="Q20" i="40"/>
  <c r="K20" i="40"/>
  <c r="S19" i="40"/>
  <c r="U19" i="40" s="1"/>
  <c r="Q19" i="40"/>
  <c r="K19" i="40"/>
  <c r="S18" i="40"/>
  <c r="U18" i="40" s="1"/>
  <c r="Q18" i="40"/>
  <c r="K18" i="40"/>
  <c r="S17" i="40"/>
  <c r="U17" i="40" s="1"/>
  <c r="Q17" i="40"/>
  <c r="K17" i="40"/>
  <c r="S16" i="40"/>
  <c r="U16" i="40" s="1"/>
  <c r="Q16" i="40"/>
  <c r="K16" i="40"/>
  <c r="S15" i="40"/>
  <c r="U15" i="40" s="1"/>
  <c r="Q15" i="40"/>
  <c r="K15" i="40"/>
  <c r="S14" i="40"/>
  <c r="U14" i="40" s="1"/>
  <c r="Q14" i="40"/>
  <c r="K14" i="40"/>
  <c r="S13" i="40"/>
  <c r="U13" i="40" s="1"/>
  <c r="Q13" i="40"/>
  <c r="K13" i="40"/>
  <c r="S12" i="40"/>
  <c r="U12" i="40" s="1"/>
  <c r="Q12" i="40"/>
  <c r="K12" i="40"/>
  <c r="S11" i="40"/>
  <c r="U11" i="40" s="1"/>
  <c r="Q11" i="40"/>
  <c r="K11" i="40"/>
  <c r="S10" i="40"/>
  <c r="U10" i="40" s="1"/>
  <c r="Q10" i="40"/>
  <c r="K10" i="40"/>
  <c r="S9" i="40"/>
  <c r="Q9" i="40"/>
  <c r="K9" i="40"/>
  <c r="S8" i="40"/>
  <c r="Q8" i="40"/>
  <c r="K8" i="40"/>
  <c r="S7" i="40"/>
  <c r="Q7" i="40"/>
  <c r="K7" i="40"/>
  <c r="S6" i="40"/>
  <c r="Q6" i="40"/>
  <c r="K6" i="40"/>
  <c r="AW72" i="38"/>
  <c r="AV72" i="38"/>
  <c r="AU72" i="38"/>
  <c r="AT72" i="38"/>
  <c r="AS72" i="38"/>
  <c r="AR72" i="38"/>
  <c r="AQ72" i="38"/>
  <c r="AP72" i="38"/>
  <c r="AO72" i="38"/>
  <c r="AN72" i="38"/>
  <c r="AM72" i="38"/>
  <c r="AL72" i="38"/>
  <c r="AK72" i="38"/>
  <c r="AJ72" i="38"/>
  <c r="AI72" i="38"/>
  <c r="AH72" i="38"/>
  <c r="AG72" i="38"/>
  <c r="AF72" i="38"/>
  <c r="AE72" i="38"/>
  <c r="AD72" i="38"/>
  <c r="AC72" i="38"/>
  <c r="AB72" i="38"/>
  <c r="AA72" i="38"/>
  <c r="Z72" i="38"/>
  <c r="Y72" i="38"/>
  <c r="X72" i="38"/>
  <c r="W72" i="38"/>
  <c r="V72" i="38"/>
  <c r="U72" i="38"/>
  <c r="T72" i="38"/>
  <c r="S72" i="38"/>
  <c r="AW67" i="38"/>
  <c r="AV67" i="38"/>
  <c r="AU67" i="38"/>
  <c r="AT67" i="38"/>
  <c r="AS67" i="38"/>
  <c r="AR67" i="38"/>
  <c r="AQ67" i="38"/>
  <c r="AP67" i="38"/>
  <c r="AO67" i="38"/>
  <c r="AN67" i="38"/>
  <c r="AM67" i="38"/>
  <c r="AL67" i="38"/>
  <c r="AK67" i="38"/>
  <c r="AJ67" i="38"/>
  <c r="AI67" i="38"/>
  <c r="AH67" i="38"/>
  <c r="AG67" i="38"/>
  <c r="AF67" i="38"/>
  <c r="AE67" i="38"/>
  <c r="AD67" i="38"/>
  <c r="AC67" i="38"/>
  <c r="AB67" i="38"/>
  <c r="AA67" i="38"/>
  <c r="Z67" i="38"/>
  <c r="Y67" i="38"/>
  <c r="X67" i="38"/>
  <c r="W67" i="38"/>
  <c r="V67" i="38"/>
  <c r="U67" i="38"/>
  <c r="T67" i="38"/>
  <c r="S67" i="38"/>
  <c r="AW60" i="38"/>
  <c r="AV60" i="38"/>
  <c r="AU60" i="38"/>
  <c r="AT60" i="38"/>
  <c r="AS60" i="38"/>
  <c r="AR60" i="38"/>
  <c r="AQ60" i="38"/>
  <c r="AP60" i="38"/>
  <c r="AO60" i="38"/>
  <c r="AN60" i="38"/>
  <c r="AM60" i="38"/>
  <c r="AL60" i="38"/>
  <c r="AK60" i="38"/>
  <c r="AJ60" i="38"/>
  <c r="AI60" i="38"/>
  <c r="AH60" i="38"/>
  <c r="AG60" i="38"/>
  <c r="AF60" i="38"/>
  <c r="AE60" i="38"/>
  <c r="AD60" i="38"/>
  <c r="AC60" i="38"/>
  <c r="AB60" i="38"/>
  <c r="AA60" i="38"/>
  <c r="Z60" i="38"/>
  <c r="Y60" i="38"/>
  <c r="X60" i="38"/>
  <c r="W60" i="38"/>
  <c r="V60" i="38"/>
  <c r="U60" i="38"/>
  <c r="T60" i="38"/>
  <c r="S60" i="38"/>
  <c r="F60" i="38"/>
  <c r="AW59" i="38"/>
  <c r="AV59" i="38"/>
  <c r="AU59" i="38"/>
  <c r="AT59" i="38"/>
  <c r="AS59" i="38"/>
  <c r="AR59" i="38"/>
  <c r="AQ59" i="38"/>
  <c r="AP59" i="38"/>
  <c r="AO59" i="38"/>
  <c r="AN59" i="38"/>
  <c r="AM59" i="38"/>
  <c r="AL59" i="38"/>
  <c r="AK59" i="38"/>
  <c r="AJ59" i="38"/>
  <c r="AI59" i="38"/>
  <c r="AH59" i="38"/>
  <c r="AG59" i="38"/>
  <c r="AF59" i="38"/>
  <c r="AE59" i="38"/>
  <c r="AD59" i="38"/>
  <c r="AC59" i="38"/>
  <c r="AB59" i="38"/>
  <c r="AA59" i="38"/>
  <c r="Z59" i="38"/>
  <c r="Y59" i="38"/>
  <c r="X59" i="38"/>
  <c r="W59" i="38"/>
  <c r="V59" i="38"/>
  <c r="U59" i="38"/>
  <c r="T59" i="38"/>
  <c r="S59" i="38"/>
  <c r="AW57" i="38"/>
  <c r="AV57" i="38"/>
  <c r="AU57" i="38"/>
  <c r="AT57" i="38"/>
  <c r="AS57" i="38"/>
  <c r="AR57" i="38"/>
  <c r="AQ57" i="38"/>
  <c r="AP57" i="38"/>
  <c r="AO57" i="38"/>
  <c r="AN57" i="38"/>
  <c r="AM57" i="38"/>
  <c r="AL57" i="38"/>
  <c r="AK57" i="38"/>
  <c r="AJ57" i="38"/>
  <c r="AI57" i="38"/>
  <c r="AH57" i="38"/>
  <c r="AG57" i="38"/>
  <c r="AF57" i="38"/>
  <c r="AE57" i="38"/>
  <c r="AD57" i="38"/>
  <c r="AC57" i="38"/>
  <c r="AB57" i="38"/>
  <c r="AA57" i="38"/>
  <c r="Z57" i="38"/>
  <c r="Y57" i="38"/>
  <c r="X57" i="38"/>
  <c r="W57" i="38"/>
  <c r="V57" i="38"/>
  <c r="U57" i="38"/>
  <c r="T57" i="38"/>
  <c r="S57" i="38"/>
  <c r="F57" i="38"/>
  <c r="AW56" i="38"/>
  <c r="AV56" i="38"/>
  <c r="AU56" i="38"/>
  <c r="AT56" i="38"/>
  <c r="AS56" i="38"/>
  <c r="AR56" i="38"/>
  <c r="AQ56" i="38"/>
  <c r="AP56" i="38"/>
  <c r="AO56" i="38"/>
  <c r="AN56" i="38"/>
  <c r="AM56" i="38"/>
  <c r="AL56" i="38"/>
  <c r="AK56" i="38"/>
  <c r="AJ56" i="38"/>
  <c r="AI56" i="38"/>
  <c r="AH56" i="38"/>
  <c r="AG56" i="38"/>
  <c r="AF56" i="38"/>
  <c r="AE56" i="38"/>
  <c r="AD56" i="38"/>
  <c r="AC56" i="38"/>
  <c r="AB56" i="38"/>
  <c r="AA56" i="38"/>
  <c r="Z56" i="38"/>
  <c r="Y56" i="38"/>
  <c r="X56" i="38"/>
  <c r="W56" i="38"/>
  <c r="V56" i="38"/>
  <c r="U56" i="38"/>
  <c r="T56" i="38"/>
  <c r="S56" i="38"/>
  <c r="AW54" i="38"/>
  <c r="AV54" i="38"/>
  <c r="AU54" i="38"/>
  <c r="AT54" i="38"/>
  <c r="AS54" i="38"/>
  <c r="AR54" i="38"/>
  <c r="AQ54" i="38"/>
  <c r="AP54" i="38"/>
  <c r="AO54" i="38"/>
  <c r="AN54" i="38"/>
  <c r="AM54" i="38"/>
  <c r="AL54" i="38"/>
  <c r="AK54" i="38"/>
  <c r="AJ54" i="38"/>
  <c r="AI54" i="38"/>
  <c r="AH54" i="38"/>
  <c r="AG54" i="38"/>
  <c r="AF54" i="38"/>
  <c r="AE54" i="38"/>
  <c r="AD54" i="38"/>
  <c r="AC54" i="38"/>
  <c r="AB54" i="38"/>
  <c r="AA54" i="38"/>
  <c r="Z54" i="38"/>
  <c r="Y54" i="38"/>
  <c r="X54" i="38"/>
  <c r="W54" i="38"/>
  <c r="V54" i="38"/>
  <c r="U54" i="38"/>
  <c r="T54" i="38"/>
  <c r="S54" i="38"/>
  <c r="F54" i="38"/>
  <c r="AW53" i="38"/>
  <c r="AV53" i="38"/>
  <c r="AU53" i="38"/>
  <c r="AT53" i="38"/>
  <c r="AS53" i="38"/>
  <c r="AR53" i="38"/>
  <c r="AQ53" i="38"/>
  <c r="AP53" i="38"/>
  <c r="AO53" i="38"/>
  <c r="AN53" i="38"/>
  <c r="AM53" i="38"/>
  <c r="AL53" i="38"/>
  <c r="AK53" i="38"/>
  <c r="AJ53" i="38"/>
  <c r="AI53" i="38"/>
  <c r="AH53" i="38"/>
  <c r="AG53" i="38"/>
  <c r="AF53" i="38"/>
  <c r="AE53" i="38"/>
  <c r="AD53" i="38"/>
  <c r="AC53" i="38"/>
  <c r="AB53" i="38"/>
  <c r="AA53" i="38"/>
  <c r="Z53" i="38"/>
  <c r="Y53" i="38"/>
  <c r="X53" i="38"/>
  <c r="W53" i="38"/>
  <c r="V53" i="38"/>
  <c r="U53" i="38"/>
  <c r="T53" i="38"/>
  <c r="S53" i="38"/>
  <c r="AW51" i="38"/>
  <c r="AV51" i="38"/>
  <c r="AU51" i="38"/>
  <c r="AT51" i="38"/>
  <c r="AS51" i="38"/>
  <c r="AR51" i="38"/>
  <c r="AQ51" i="38"/>
  <c r="AP51" i="38"/>
  <c r="AO51" i="38"/>
  <c r="AN51" i="38"/>
  <c r="AM51" i="38"/>
  <c r="AL51" i="38"/>
  <c r="AK51" i="38"/>
  <c r="AJ51" i="38"/>
  <c r="AI51" i="38"/>
  <c r="AH51" i="38"/>
  <c r="AG51" i="38"/>
  <c r="AF51" i="38"/>
  <c r="AE51" i="38"/>
  <c r="AD51" i="38"/>
  <c r="AC51" i="38"/>
  <c r="AB51" i="38"/>
  <c r="AA51" i="38"/>
  <c r="Z51" i="38"/>
  <c r="Y51" i="38"/>
  <c r="X51" i="38"/>
  <c r="W51" i="38"/>
  <c r="V51" i="38"/>
  <c r="U51" i="38"/>
  <c r="T51" i="38"/>
  <c r="S51" i="38"/>
  <c r="F51" i="38"/>
  <c r="AW50" i="38"/>
  <c r="AV50" i="38"/>
  <c r="AU50" i="38"/>
  <c r="AT50" i="38"/>
  <c r="AS50" i="38"/>
  <c r="AR50" i="38"/>
  <c r="AQ50" i="38"/>
  <c r="AP50" i="38"/>
  <c r="AO50" i="38"/>
  <c r="AN50" i="38"/>
  <c r="AM50" i="38"/>
  <c r="AL50" i="38"/>
  <c r="AK50" i="38"/>
  <c r="AJ50" i="38"/>
  <c r="AI50" i="38"/>
  <c r="AH50" i="38"/>
  <c r="AG50" i="38"/>
  <c r="AF50" i="38"/>
  <c r="AE50" i="38"/>
  <c r="AD50" i="38"/>
  <c r="AC50" i="38"/>
  <c r="AB50" i="38"/>
  <c r="AA50" i="38"/>
  <c r="Z50" i="38"/>
  <c r="Y50" i="38"/>
  <c r="X50" i="38"/>
  <c r="W50" i="38"/>
  <c r="V50" i="38"/>
  <c r="U50" i="38"/>
  <c r="T50" i="38"/>
  <c r="S50" i="38"/>
  <c r="AW48" i="38"/>
  <c r="AV48" i="38"/>
  <c r="AU48" i="38"/>
  <c r="AT48" i="38"/>
  <c r="AS48" i="38"/>
  <c r="AR48" i="38"/>
  <c r="AQ48" i="38"/>
  <c r="AP48" i="38"/>
  <c r="AO48" i="38"/>
  <c r="AN48" i="38"/>
  <c r="AM48" i="38"/>
  <c r="AL48" i="38"/>
  <c r="AK48" i="38"/>
  <c r="AJ48" i="38"/>
  <c r="AI48" i="38"/>
  <c r="AH48" i="38"/>
  <c r="AG48" i="38"/>
  <c r="AF48" i="38"/>
  <c r="AE48" i="38"/>
  <c r="AD48" i="38"/>
  <c r="AC48" i="38"/>
  <c r="AB48" i="38"/>
  <c r="AA48" i="38"/>
  <c r="Z48" i="38"/>
  <c r="Y48" i="38"/>
  <c r="X48" i="38"/>
  <c r="W48" i="38"/>
  <c r="V48" i="38"/>
  <c r="U48" i="38"/>
  <c r="T48" i="38"/>
  <c r="S48" i="38"/>
  <c r="F48" i="38"/>
  <c r="AW47" i="38"/>
  <c r="AV47" i="38"/>
  <c r="AU47" i="38"/>
  <c r="AT47" i="38"/>
  <c r="AS47" i="38"/>
  <c r="AR47" i="38"/>
  <c r="AQ47" i="38"/>
  <c r="AP47" i="38"/>
  <c r="AO47" i="38"/>
  <c r="AN47" i="38"/>
  <c r="AM47" i="38"/>
  <c r="AL47" i="38"/>
  <c r="AK47" i="38"/>
  <c r="AJ47" i="38"/>
  <c r="AI47" i="38"/>
  <c r="AH47" i="38"/>
  <c r="AG47" i="38"/>
  <c r="AF47" i="38"/>
  <c r="AE47" i="38"/>
  <c r="AD47" i="38"/>
  <c r="AC47" i="38"/>
  <c r="AB47" i="38"/>
  <c r="AA47" i="38"/>
  <c r="Z47" i="38"/>
  <c r="Y47" i="38"/>
  <c r="X47" i="38"/>
  <c r="W47" i="38"/>
  <c r="V47" i="38"/>
  <c r="U47" i="38"/>
  <c r="T47" i="38"/>
  <c r="S47" i="38"/>
  <c r="AW45" i="38"/>
  <c r="AV45" i="38"/>
  <c r="AU45" i="38"/>
  <c r="AT45" i="38"/>
  <c r="AS45" i="38"/>
  <c r="AR45" i="38"/>
  <c r="AQ45" i="38"/>
  <c r="AP45" i="38"/>
  <c r="AO45" i="38"/>
  <c r="AN45" i="38"/>
  <c r="AM45" i="38"/>
  <c r="AL45" i="38"/>
  <c r="AK45" i="38"/>
  <c r="AJ45" i="38"/>
  <c r="AI45" i="38"/>
  <c r="AH45" i="38"/>
  <c r="AG45" i="38"/>
  <c r="AF45" i="38"/>
  <c r="AE45" i="38"/>
  <c r="AD45" i="38"/>
  <c r="AC45" i="38"/>
  <c r="AB45" i="38"/>
  <c r="AA45" i="38"/>
  <c r="Z45" i="38"/>
  <c r="Y45" i="38"/>
  <c r="X45" i="38"/>
  <c r="W45" i="38"/>
  <c r="V45" i="38"/>
  <c r="U45" i="38"/>
  <c r="T45" i="38"/>
  <c r="S45" i="38"/>
  <c r="F45" i="38"/>
  <c r="AW44" i="38"/>
  <c r="AV44" i="38"/>
  <c r="AU44" i="38"/>
  <c r="AT44" i="38"/>
  <c r="AS44" i="38"/>
  <c r="AR44" i="38"/>
  <c r="AQ44" i="38"/>
  <c r="AP44" i="38"/>
  <c r="AO44" i="38"/>
  <c r="AN44" i="38"/>
  <c r="AM44" i="38"/>
  <c r="AL44" i="38"/>
  <c r="AK44" i="38"/>
  <c r="AJ44" i="38"/>
  <c r="AI44" i="38"/>
  <c r="AH44" i="38"/>
  <c r="AG44" i="38"/>
  <c r="AF44" i="38"/>
  <c r="AE44" i="38"/>
  <c r="AD44" i="38"/>
  <c r="AC44" i="38"/>
  <c r="AB44" i="38"/>
  <c r="AA44" i="38"/>
  <c r="Z44" i="38"/>
  <c r="Y44" i="38"/>
  <c r="X44" i="38"/>
  <c r="W44" i="38"/>
  <c r="V44" i="38"/>
  <c r="U44" i="38"/>
  <c r="T44" i="38"/>
  <c r="S44" i="38"/>
  <c r="AW42" i="38"/>
  <c r="AV42" i="38"/>
  <c r="AU42" i="38"/>
  <c r="AT42" i="38"/>
  <c r="AS42" i="38"/>
  <c r="AR42" i="38"/>
  <c r="AQ42" i="38"/>
  <c r="AP42" i="38"/>
  <c r="AO42" i="38"/>
  <c r="AN42" i="38"/>
  <c r="AM42" i="38"/>
  <c r="AL42" i="38"/>
  <c r="AK42" i="38"/>
  <c r="AJ42" i="38"/>
  <c r="AI42" i="38"/>
  <c r="AH42" i="38"/>
  <c r="AG42" i="38"/>
  <c r="AF42" i="38"/>
  <c r="AE42" i="38"/>
  <c r="AD42" i="38"/>
  <c r="AC42" i="38"/>
  <c r="AB42" i="38"/>
  <c r="AA42" i="38"/>
  <c r="Z42" i="38"/>
  <c r="Y42" i="38"/>
  <c r="X42" i="38"/>
  <c r="W42" i="38"/>
  <c r="V42" i="38"/>
  <c r="U42" i="38"/>
  <c r="T42" i="38"/>
  <c r="S42" i="38"/>
  <c r="F42" i="38"/>
  <c r="AW41" i="38"/>
  <c r="AV41" i="38"/>
  <c r="AU41" i="38"/>
  <c r="AT41" i="38"/>
  <c r="AS41" i="38"/>
  <c r="AR41" i="38"/>
  <c r="AQ41" i="38"/>
  <c r="AP41" i="38"/>
  <c r="AO41" i="38"/>
  <c r="AN41" i="38"/>
  <c r="AM41" i="38"/>
  <c r="AL41" i="38"/>
  <c r="AK41" i="38"/>
  <c r="AJ41" i="38"/>
  <c r="AI41" i="38"/>
  <c r="AH41" i="38"/>
  <c r="AG41" i="38"/>
  <c r="AF41" i="38"/>
  <c r="AE41" i="38"/>
  <c r="AD41" i="38"/>
  <c r="AC41" i="38"/>
  <c r="AB41" i="38"/>
  <c r="AA41" i="38"/>
  <c r="Z41" i="38"/>
  <c r="Y41" i="38"/>
  <c r="X41" i="38"/>
  <c r="W41" i="38"/>
  <c r="V41" i="38"/>
  <c r="U41" i="38"/>
  <c r="T41" i="38"/>
  <c r="S41" i="38"/>
  <c r="AW39" i="38"/>
  <c r="AV39" i="38"/>
  <c r="AU39" i="38"/>
  <c r="AT39" i="38"/>
  <c r="AS39" i="38"/>
  <c r="AR39" i="38"/>
  <c r="AQ39" i="38"/>
  <c r="AP39" i="38"/>
  <c r="AO39" i="38"/>
  <c r="AN39" i="38"/>
  <c r="AM39" i="38"/>
  <c r="AL39" i="38"/>
  <c r="AK39" i="38"/>
  <c r="AJ39" i="38"/>
  <c r="AI39" i="38"/>
  <c r="AH39" i="38"/>
  <c r="AG39" i="38"/>
  <c r="AF39" i="38"/>
  <c r="AE39" i="38"/>
  <c r="AD39" i="38"/>
  <c r="AC39" i="38"/>
  <c r="AB39" i="38"/>
  <c r="AA39" i="38"/>
  <c r="Z39" i="38"/>
  <c r="Y39" i="38"/>
  <c r="X39" i="38"/>
  <c r="W39" i="38"/>
  <c r="V39" i="38"/>
  <c r="U39" i="38"/>
  <c r="T39" i="38"/>
  <c r="S39" i="38"/>
  <c r="F39" i="38"/>
  <c r="AW38" i="38"/>
  <c r="AV38" i="38"/>
  <c r="AU38" i="38"/>
  <c r="AT38" i="38"/>
  <c r="AS38" i="38"/>
  <c r="AR38" i="38"/>
  <c r="AQ38" i="38"/>
  <c r="AP38" i="38"/>
  <c r="AO38" i="38"/>
  <c r="AN38" i="38"/>
  <c r="AM38" i="38"/>
  <c r="AL38" i="38"/>
  <c r="AK38" i="38"/>
  <c r="AJ38" i="38"/>
  <c r="AI38" i="38"/>
  <c r="AH38" i="38"/>
  <c r="AG38" i="38"/>
  <c r="AF38" i="38"/>
  <c r="AE38" i="38"/>
  <c r="AD38" i="38"/>
  <c r="AC38" i="38"/>
  <c r="AB38" i="38"/>
  <c r="AA38" i="38"/>
  <c r="Z38" i="38"/>
  <c r="Y38" i="38"/>
  <c r="X38" i="38"/>
  <c r="W38" i="38"/>
  <c r="V38" i="38"/>
  <c r="U38" i="38"/>
  <c r="T38" i="38"/>
  <c r="S38" i="38"/>
  <c r="AW36" i="38"/>
  <c r="AV36" i="38"/>
  <c r="AU36" i="38"/>
  <c r="AT36" i="38"/>
  <c r="AS36" i="38"/>
  <c r="AR36" i="38"/>
  <c r="AQ36" i="38"/>
  <c r="AP36" i="38"/>
  <c r="AO36" i="38"/>
  <c r="AN36" i="38"/>
  <c r="AM36" i="38"/>
  <c r="AL36" i="38"/>
  <c r="AK36" i="38"/>
  <c r="AJ36" i="38"/>
  <c r="AI36" i="38"/>
  <c r="AH36" i="38"/>
  <c r="AG36" i="38"/>
  <c r="AF36" i="38"/>
  <c r="AE36" i="38"/>
  <c r="AD36" i="38"/>
  <c r="AC36" i="38"/>
  <c r="AB36" i="38"/>
  <c r="AA36" i="38"/>
  <c r="Z36" i="38"/>
  <c r="Y36" i="38"/>
  <c r="X36" i="38"/>
  <c r="W36" i="38"/>
  <c r="V36" i="38"/>
  <c r="U36" i="38"/>
  <c r="T36" i="38"/>
  <c r="S36" i="38"/>
  <c r="F36" i="38"/>
  <c r="AW35" i="38"/>
  <c r="AV35" i="38"/>
  <c r="AU35" i="38"/>
  <c r="AT35" i="38"/>
  <c r="AS35" i="38"/>
  <c r="AR35" i="38"/>
  <c r="AQ35" i="38"/>
  <c r="AP35" i="38"/>
  <c r="AO35" i="38"/>
  <c r="AN35" i="38"/>
  <c r="AM35" i="38"/>
  <c r="AL35" i="38"/>
  <c r="AK35" i="38"/>
  <c r="AJ35" i="38"/>
  <c r="AI35" i="38"/>
  <c r="AH35" i="38"/>
  <c r="AG35" i="38"/>
  <c r="AF35" i="38"/>
  <c r="AE35" i="38"/>
  <c r="AD35" i="38"/>
  <c r="AC35" i="38"/>
  <c r="AB35" i="38"/>
  <c r="AA35" i="38"/>
  <c r="Z35" i="38"/>
  <c r="Y35" i="38"/>
  <c r="X35" i="38"/>
  <c r="W35" i="38"/>
  <c r="V35" i="38"/>
  <c r="U35" i="38"/>
  <c r="T35" i="38"/>
  <c r="S35" i="38"/>
  <c r="AW33" i="38"/>
  <c r="AV33" i="38"/>
  <c r="AU33" i="38"/>
  <c r="AT33" i="38"/>
  <c r="AS33" i="38"/>
  <c r="AR33" i="38"/>
  <c r="AQ33" i="38"/>
  <c r="AP33" i="38"/>
  <c r="AO33" i="38"/>
  <c r="AN33" i="38"/>
  <c r="AM33" i="38"/>
  <c r="AL33" i="38"/>
  <c r="AK33" i="38"/>
  <c r="AJ33" i="38"/>
  <c r="AI33" i="38"/>
  <c r="AH33" i="38"/>
  <c r="AG33" i="38"/>
  <c r="AF33" i="38"/>
  <c r="AE33" i="38"/>
  <c r="AD33" i="38"/>
  <c r="AC33" i="38"/>
  <c r="AB33" i="38"/>
  <c r="AA33" i="38"/>
  <c r="Z33" i="38"/>
  <c r="Y33" i="38"/>
  <c r="X33" i="38"/>
  <c r="W33" i="38"/>
  <c r="V33" i="38"/>
  <c r="U33" i="38"/>
  <c r="T33" i="38"/>
  <c r="S33" i="38"/>
  <c r="F33" i="38"/>
  <c r="AW32" i="38"/>
  <c r="AV32" i="38"/>
  <c r="AU32" i="38"/>
  <c r="AT32" i="38"/>
  <c r="AS32" i="38"/>
  <c r="AR32" i="38"/>
  <c r="AQ32" i="38"/>
  <c r="AP32" i="38"/>
  <c r="AO32" i="38"/>
  <c r="AN32" i="38"/>
  <c r="AM32" i="38"/>
  <c r="AL32" i="38"/>
  <c r="AK32" i="38"/>
  <c r="AJ32" i="38"/>
  <c r="AI32" i="38"/>
  <c r="AH32" i="38"/>
  <c r="AG32" i="38"/>
  <c r="AF32" i="38"/>
  <c r="AE32" i="38"/>
  <c r="AD32" i="38"/>
  <c r="AC32" i="38"/>
  <c r="AB32" i="38"/>
  <c r="AA32" i="38"/>
  <c r="Z32" i="38"/>
  <c r="Y32" i="38"/>
  <c r="X32" i="38"/>
  <c r="W32" i="38"/>
  <c r="V32" i="38"/>
  <c r="U32" i="38"/>
  <c r="T32" i="38"/>
  <c r="S32" i="38"/>
  <c r="AW30" i="38"/>
  <c r="AV30" i="38"/>
  <c r="AU30" i="38"/>
  <c r="AT30" i="38"/>
  <c r="AS30" i="38"/>
  <c r="AR30" i="38"/>
  <c r="AQ30" i="38"/>
  <c r="AP30" i="38"/>
  <c r="AO30" i="38"/>
  <c r="AN30" i="38"/>
  <c r="AM30" i="38"/>
  <c r="AL30" i="38"/>
  <c r="AK30" i="38"/>
  <c r="AJ30" i="38"/>
  <c r="AI30" i="38"/>
  <c r="AH30" i="38"/>
  <c r="AG30" i="38"/>
  <c r="AF30" i="38"/>
  <c r="AE30" i="38"/>
  <c r="AD30" i="38"/>
  <c r="AC30" i="38"/>
  <c r="AB30" i="38"/>
  <c r="AA30" i="38"/>
  <c r="Z30" i="38"/>
  <c r="Y30" i="38"/>
  <c r="X30" i="38"/>
  <c r="W30" i="38"/>
  <c r="V30" i="38"/>
  <c r="U30" i="38"/>
  <c r="T30" i="38"/>
  <c r="S30" i="38"/>
  <c r="F30" i="38"/>
  <c r="AW29" i="38"/>
  <c r="AV29" i="38"/>
  <c r="AU29" i="38"/>
  <c r="AT29" i="38"/>
  <c r="AS29"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AW27" i="38"/>
  <c r="AV27" i="38"/>
  <c r="AU27" i="38"/>
  <c r="AT27" i="38"/>
  <c r="AS27" i="38"/>
  <c r="AR27" i="38"/>
  <c r="AQ27" i="38"/>
  <c r="AP27" i="38"/>
  <c r="AO27" i="38"/>
  <c r="AN27" i="38"/>
  <c r="AM27" i="38"/>
  <c r="AL27" i="38"/>
  <c r="AK27" i="38"/>
  <c r="AJ27" i="38"/>
  <c r="AI27" i="38"/>
  <c r="AH27" i="38"/>
  <c r="AG27" i="38"/>
  <c r="AF27" i="38"/>
  <c r="AE27" i="38"/>
  <c r="AD27" i="38"/>
  <c r="AC27" i="38"/>
  <c r="AB27" i="38"/>
  <c r="AA27" i="38"/>
  <c r="Z27" i="38"/>
  <c r="Y27" i="38"/>
  <c r="X27" i="38"/>
  <c r="W27" i="38"/>
  <c r="V27" i="38"/>
  <c r="U27" i="38"/>
  <c r="T27" i="38"/>
  <c r="S27" i="38"/>
  <c r="F27" i="38"/>
  <c r="AW26" i="38"/>
  <c r="AV26" i="38"/>
  <c r="AU26" i="38"/>
  <c r="AT26" i="38"/>
  <c r="AS26" i="38"/>
  <c r="AR26" i="38"/>
  <c r="AQ26" i="38"/>
  <c r="AP26" i="38"/>
  <c r="AO26" i="38"/>
  <c r="AN26" i="38"/>
  <c r="AM26" i="38"/>
  <c r="AL26" i="38"/>
  <c r="AK26" i="38"/>
  <c r="AJ26" i="38"/>
  <c r="AI26" i="38"/>
  <c r="AH26" i="38"/>
  <c r="AG26" i="38"/>
  <c r="AF26" i="38"/>
  <c r="AE26" i="38"/>
  <c r="AD26" i="38"/>
  <c r="AC26" i="38"/>
  <c r="AB26" i="38"/>
  <c r="AA26" i="38"/>
  <c r="Z26" i="38"/>
  <c r="Y26" i="38"/>
  <c r="X26" i="38"/>
  <c r="W26" i="38"/>
  <c r="V26" i="38"/>
  <c r="U26" i="38"/>
  <c r="T26" i="38"/>
  <c r="S26" i="38"/>
  <c r="B25" i="38"/>
  <c r="B28" i="38" s="1"/>
  <c r="B31" i="38" s="1"/>
  <c r="B34" i="38" s="1"/>
  <c r="B37" i="38" s="1"/>
  <c r="B40" i="38" s="1"/>
  <c r="B43" i="38" s="1"/>
  <c r="B46" i="38" s="1"/>
  <c r="B49" i="38" s="1"/>
  <c r="B52" i="38" s="1"/>
  <c r="B55" i="38" s="1"/>
  <c r="B58" i="38" s="1"/>
  <c r="AW24" i="38"/>
  <c r="AV24" i="38"/>
  <c r="AU24" i="38"/>
  <c r="AT24" i="38"/>
  <c r="AS24" i="38"/>
  <c r="AR24" i="38"/>
  <c r="AQ24" i="38"/>
  <c r="AP24" i="38"/>
  <c r="AO24" i="38"/>
  <c r="AN24" i="38"/>
  <c r="AM24" i="38"/>
  <c r="AL24" i="38"/>
  <c r="AK24" i="38"/>
  <c r="AJ24" i="38"/>
  <c r="AI24" i="38"/>
  <c r="AH24" i="38"/>
  <c r="AG24" i="38"/>
  <c r="AF24" i="38"/>
  <c r="AE24" i="38"/>
  <c r="AD24" i="38"/>
  <c r="AC24" i="38"/>
  <c r="AB24" i="38"/>
  <c r="AA24" i="38"/>
  <c r="Z24" i="38"/>
  <c r="Y24" i="38"/>
  <c r="X24" i="38"/>
  <c r="W24" i="38"/>
  <c r="V24" i="38"/>
  <c r="U24" i="38"/>
  <c r="T24" i="38"/>
  <c r="S24" i="38"/>
  <c r="F24" i="38"/>
  <c r="AW23" i="38"/>
  <c r="AV23" i="38"/>
  <c r="AU23" i="38"/>
  <c r="AT23" i="38"/>
  <c r="AS23" i="38"/>
  <c r="AR23" i="38"/>
  <c r="AQ23" i="38"/>
  <c r="AP23" i="38"/>
  <c r="AO23" i="38"/>
  <c r="AN23" i="38"/>
  <c r="AM23" i="38"/>
  <c r="AL23" i="38"/>
  <c r="AK23" i="38"/>
  <c r="AJ23" i="38"/>
  <c r="AI23" i="38"/>
  <c r="AH23" i="38"/>
  <c r="AG23" i="38"/>
  <c r="AF23" i="38"/>
  <c r="AE23" i="38"/>
  <c r="AD23" i="38"/>
  <c r="AC23" i="38"/>
  <c r="AB23" i="38"/>
  <c r="AA23" i="38"/>
  <c r="Z23" i="38"/>
  <c r="Y23" i="38"/>
  <c r="X23" i="38"/>
  <c r="W23" i="38"/>
  <c r="V23" i="38"/>
  <c r="U23" i="38"/>
  <c r="T23" i="38"/>
  <c r="S23" i="38"/>
  <c r="AW19" i="38"/>
  <c r="AW20" i="38" s="1"/>
  <c r="AW21" i="38" s="1"/>
  <c r="AV19" i="38"/>
  <c r="AV20" i="38" s="1"/>
  <c r="AV21" i="38" s="1"/>
  <c r="AU19" i="38"/>
  <c r="AU20" i="38" s="1"/>
  <c r="AU21" i="38" s="1"/>
  <c r="AX17" i="38"/>
  <c r="BC14" i="38"/>
  <c r="AC2" i="38"/>
  <c r="AR20" i="38" s="1"/>
  <c r="AR21" i="38" s="1"/>
  <c r="U20" i="38" l="1"/>
  <c r="U21" i="38" s="1"/>
  <c r="Z20" i="38"/>
  <c r="Z21" i="38" s="1"/>
  <c r="AH20" i="38"/>
  <c r="AH21" i="38" s="1"/>
  <c r="AK20" i="38"/>
  <c r="AK21" i="38" s="1"/>
  <c r="U9" i="40"/>
  <c r="AS20" i="38"/>
  <c r="AS21" i="38" s="1"/>
  <c r="AP20" i="38"/>
  <c r="AP21" i="38" s="1"/>
  <c r="AC20" i="38"/>
  <c r="AC21" i="38" s="1"/>
  <c r="AX29" i="38"/>
  <c r="AZ29" i="38" s="1"/>
  <c r="AX41" i="38"/>
  <c r="AZ41" i="38" s="1"/>
  <c r="AX53" i="38"/>
  <c r="AZ53" i="38" s="1"/>
  <c r="AX36" i="38"/>
  <c r="AZ36" i="38" s="1"/>
  <c r="AX48" i="38"/>
  <c r="AZ48" i="38" s="1"/>
  <c r="AX60" i="38"/>
  <c r="AZ60" i="38" s="1"/>
  <c r="AW71" i="38"/>
  <c r="V68" i="38"/>
  <c r="AT64" i="38"/>
  <c r="AD64" i="38"/>
  <c r="AQ63" i="38"/>
  <c r="AA63" i="38"/>
  <c r="AR62" i="38"/>
  <c r="AB62" i="38"/>
  <c r="AP64" i="38"/>
  <c r="Z64" i="38"/>
  <c r="AM63" i="38"/>
  <c r="W63" i="38"/>
  <c r="AN62" i="38"/>
  <c r="X62" i="38"/>
  <c r="Z68" i="38"/>
  <c r="AL64" i="38"/>
  <c r="V64" i="38"/>
  <c r="AI63" i="38"/>
  <c r="S63" i="38"/>
  <c r="AJ62" i="38"/>
  <c r="T62" i="38"/>
  <c r="AX23" i="38"/>
  <c r="AZ23" i="38" s="1"/>
  <c r="AX26" i="38"/>
  <c r="AZ26" i="38" s="1"/>
  <c r="AH64" i="38"/>
  <c r="V20" i="38"/>
  <c r="V21" i="38" s="1"/>
  <c r="AD20" i="38"/>
  <c r="AD21" i="38" s="1"/>
  <c r="AL20" i="38"/>
  <c r="AL21" i="38" s="1"/>
  <c r="AT20" i="38"/>
  <c r="AT21" i="38" s="1"/>
  <c r="AX30" i="38"/>
  <c r="AZ30" i="38" s="1"/>
  <c r="AX35" i="38"/>
  <c r="AZ35" i="38" s="1"/>
  <c r="AX42" i="38"/>
  <c r="AZ42" i="38" s="1"/>
  <c r="AV62" i="38"/>
  <c r="AX64" i="38"/>
  <c r="AZ64" i="38" s="1"/>
  <c r="AU63" i="38"/>
  <c r="AX33" i="38"/>
  <c r="AZ33" i="38" s="1"/>
  <c r="AX38" i="38"/>
  <c r="AZ38" i="38" s="1"/>
  <c r="AX45" i="38"/>
  <c r="AZ45" i="38" s="1"/>
  <c r="AF62" i="38"/>
  <c r="BB8" i="38"/>
  <c r="Y20" i="38"/>
  <c r="Y21" i="38" s="1"/>
  <c r="AG20" i="38"/>
  <c r="AG21" i="38" s="1"/>
  <c r="AO20" i="38"/>
  <c r="AO21" i="38" s="1"/>
  <c r="AX27" i="38"/>
  <c r="AZ27" i="38" s="1"/>
  <c r="AX32" i="38"/>
  <c r="AZ32" i="38" s="1"/>
  <c r="AX39" i="38"/>
  <c r="AZ39" i="38" s="1"/>
  <c r="AX44" i="38"/>
  <c r="AZ44" i="38" s="1"/>
  <c r="AX51" i="38"/>
  <c r="AZ51" i="38" s="1"/>
  <c r="AE63" i="38"/>
  <c r="AX50" i="38"/>
  <c r="AZ50" i="38" s="1"/>
  <c r="AX57" i="38"/>
  <c r="AZ57" i="38" s="1"/>
  <c r="U8" i="40"/>
  <c r="AX47" i="38"/>
  <c r="AZ47" i="38" s="1"/>
  <c r="AX54" i="38"/>
  <c r="AZ54" i="38" s="1"/>
  <c r="AX59" i="38"/>
  <c r="AZ59" i="38" s="1"/>
  <c r="U7" i="40"/>
  <c r="AX56" i="38"/>
  <c r="AZ56" i="38" s="1"/>
  <c r="U6" i="40"/>
  <c r="AX24" i="38"/>
  <c r="AZ24" i="38" s="1"/>
  <c r="Y62" i="38"/>
  <c r="AK62" i="38"/>
  <c r="AW62" i="38"/>
  <c r="AB63" i="38"/>
  <c r="AN63" i="38"/>
  <c r="S64" i="38"/>
  <c r="AE64" i="38"/>
  <c r="AM64" i="38"/>
  <c r="S68" i="38"/>
  <c r="AE68" i="38"/>
  <c r="AM68" i="38"/>
  <c r="T69" i="38"/>
  <c r="AB69" i="38"/>
  <c r="AN69" i="38"/>
  <c r="AV69" i="38"/>
  <c r="Y70" i="38"/>
  <c r="AG70" i="38"/>
  <c r="AO70" i="38"/>
  <c r="AW70" i="38"/>
  <c r="Z71" i="38"/>
  <c r="AH71" i="38"/>
  <c r="AT71" i="38"/>
  <c r="U62" i="38"/>
  <c r="AG62" i="38"/>
  <c r="AS62" i="38"/>
  <c r="X63" i="38"/>
  <c r="AJ63" i="38"/>
  <c r="AV63" i="38"/>
  <c r="AA64" i="38"/>
  <c r="AQ64" i="38"/>
  <c r="AA68" i="38"/>
  <c r="AQ68" i="38"/>
  <c r="X69" i="38"/>
  <c r="AJ69" i="38"/>
  <c r="AR69" i="38"/>
  <c r="U70" i="38"/>
  <c r="AC70" i="38"/>
  <c r="AK70" i="38"/>
  <c r="AS70" i="38"/>
  <c r="V71" i="38"/>
  <c r="AD71" i="38"/>
  <c r="AL71" i="38"/>
  <c r="AP71" i="38"/>
  <c r="S20" i="38"/>
  <c r="S21" i="38" s="1"/>
  <c r="W20" i="38"/>
  <c r="W21" i="38" s="1"/>
  <c r="AA20" i="38"/>
  <c r="AA21" i="38" s="1"/>
  <c r="AE20" i="38"/>
  <c r="AE21" i="38" s="1"/>
  <c r="AI20" i="38"/>
  <c r="AI21" i="38" s="1"/>
  <c r="AM20" i="38"/>
  <c r="AM21" i="38" s="1"/>
  <c r="AQ20" i="38"/>
  <c r="AQ21" i="38" s="1"/>
  <c r="V62" i="38"/>
  <c r="Z62" i="38"/>
  <c r="AD62" i="38"/>
  <c r="AH62" i="38"/>
  <c r="AL62" i="38"/>
  <c r="AP62" i="38"/>
  <c r="AT62" i="38"/>
  <c r="AX62" i="38"/>
  <c r="AZ62" i="38" s="1"/>
  <c r="U63" i="38"/>
  <c r="Y63" i="38"/>
  <c r="AC63" i="38"/>
  <c r="AG63" i="38"/>
  <c r="AK63" i="38"/>
  <c r="AO63" i="38"/>
  <c r="AS63" i="38"/>
  <c r="AW63" i="38"/>
  <c r="T64" i="38"/>
  <c r="X64" i="38"/>
  <c r="AB64" i="38"/>
  <c r="AF64" i="38"/>
  <c r="AJ64" i="38"/>
  <c r="AN64" i="38"/>
  <c r="AR64" i="38"/>
  <c r="AV64" i="38"/>
  <c r="T68" i="38"/>
  <c r="X68" i="38"/>
  <c r="AB68" i="38"/>
  <c r="AF68" i="38"/>
  <c r="AJ68" i="38"/>
  <c r="AN68" i="38"/>
  <c r="AR68" i="38"/>
  <c r="AV68" i="38"/>
  <c r="U69" i="38"/>
  <c r="Y69" i="38"/>
  <c r="AC69" i="38"/>
  <c r="AG69" i="38"/>
  <c r="AK69" i="38"/>
  <c r="AO69" i="38"/>
  <c r="AS69" i="38"/>
  <c r="AW69" i="38"/>
  <c r="V70" i="38"/>
  <c r="Z70" i="38"/>
  <c r="AD70" i="38"/>
  <c r="AH70" i="38"/>
  <c r="AL70" i="38"/>
  <c r="AP70" i="38"/>
  <c r="AT70" i="38"/>
  <c r="S71" i="38"/>
  <c r="W71" i="38"/>
  <c r="AA71" i="38"/>
  <c r="AE71" i="38"/>
  <c r="AI71" i="38"/>
  <c r="AM71" i="38"/>
  <c r="AQ71" i="38"/>
  <c r="AU71" i="38"/>
  <c r="AC62" i="38"/>
  <c r="AO62" i="38"/>
  <c r="T63" i="38"/>
  <c r="AF63" i="38"/>
  <c r="AR63" i="38"/>
  <c r="W64" i="38"/>
  <c r="AI64" i="38"/>
  <c r="AU64" i="38"/>
  <c r="W68" i="38"/>
  <c r="AI68" i="38"/>
  <c r="AU68" i="38"/>
  <c r="AF69" i="38"/>
  <c r="T20" i="38"/>
  <c r="T21" i="38" s="1"/>
  <c r="X20" i="38"/>
  <c r="X21" i="38" s="1"/>
  <c r="AB20" i="38"/>
  <c r="AB21" i="38" s="1"/>
  <c r="AF20" i="38"/>
  <c r="AF21" i="38" s="1"/>
  <c r="AJ20" i="38"/>
  <c r="AJ21" i="38" s="1"/>
  <c r="AN20" i="38"/>
  <c r="AN21" i="38" s="1"/>
  <c r="S62" i="38"/>
  <c r="W62" i="38"/>
  <c r="AA62" i="38"/>
  <c r="AE62" i="38"/>
  <c r="AI62" i="38"/>
  <c r="AM62" i="38"/>
  <c r="AQ62" i="38"/>
  <c r="AU62" i="38"/>
  <c r="V63" i="38"/>
  <c r="Z63" i="38"/>
  <c r="AD63" i="38"/>
  <c r="AH63" i="38"/>
  <c r="AL63" i="38"/>
  <c r="AP63" i="38"/>
  <c r="AT63" i="38"/>
  <c r="AX63" i="38"/>
  <c r="AZ63" i="38" s="1"/>
  <c r="U64" i="38"/>
  <c r="Y64" i="38"/>
  <c r="AC64" i="38"/>
  <c r="AG64" i="38"/>
  <c r="AK64" i="38"/>
  <c r="AO64" i="38"/>
  <c r="AS64" i="38"/>
  <c r="AW64" i="38"/>
  <c r="U68" i="38"/>
  <c r="Y68" i="38"/>
  <c r="AC68" i="38"/>
  <c r="AG68" i="38"/>
  <c r="AK68" i="38"/>
  <c r="AO68" i="38"/>
  <c r="AS68" i="38"/>
  <c r="AW68" i="38"/>
  <c r="V69" i="38"/>
  <c r="Z69" i="38"/>
  <c r="AD69" i="38"/>
  <c r="AH69" i="38"/>
  <c r="AL69" i="38"/>
  <c r="AP69" i="38"/>
  <c r="AT69" i="38"/>
  <c r="S70" i="38"/>
  <c r="W70" i="38"/>
  <c r="AA70" i="38"/>
  <c r="AE70" i="38"/>
  <c r="AI70" i="38"/>
  <c r="AM70" i="38"/>
  <c r="AQ70" i="38"/>
  <c r="AU70" i="38"/>
  <c r="T71" i="38"/>
  <c r="X71" i="38"/>
  <c r="AB71" i="38"/>
  <c r="AF71" i="38"/>
  <c r="AJ71" i="38"/>
  <c r="AN71" i="38"/>
  <c r="AR71" i="38"/>
  <c r="AV71" i="38"/>
  <c r="AD68" i="38"/>
  <c r="AH68" i="38"/>
  <c r="AL68" i="38"/>
  <c r="AP68" i="38"/>
  <c r="AT68" i="38"/>
  <c r="S69" i="38"/>
  <c r="W69" i="38"/>
  <c r="AA69" i="38"/>
  <c r="AE69" i="38"/>
  <c r="AI69" i="38"/>
  <c r="AM69" i="38"/>
  <c r="AQ69" i="38"/>
  <c r="AU69" i="38"/>
  <c r="T70" i="38"/>
  <c r="X70" i="38"/>
  <c r="AB70" i="38"/>
  <c r="AF70" i="38"/>
  <c r="AJ70" i="38"/>
  <c r="AN70" i="38"/>
  <c r="AR70" i="38"/>
  <c r="AV70" i="38"/>
  <c r="U71" i="38"/>
  <c r="Y71" i="38"/>
  <c r="AC71" i="38"/>
  <c r="AG71" i="38"/>
  <c r="AK71" i="38"/>
  <c r="AO71" i="38"/>
  <c r="AS71" i="38"/>
  <c r="AW60" i="35"/>
  <c r="AV60" i="35"/>
  <c r="AU60" i="35"/>
  <c r="AT60" i="35"/>
  <c r="AS60" i="35"/>
  <c r="AR60" i="35"/>
  <c r="AQ60" i="35"/>
  <c r="AP60" i="35"/>
  <c r="AO60" i="35"/>
  <c r="AN60" i="35"/>
  <c r="AM60" i="35"/>
  <c r="AL60" i="35"/>
  <c r="AK60" i="35"/>
  <c r="AJ60" i="35"/>
  <c r="AI60" i="35"/>
  <c r="AH60" i="35"/>
  <c r="AG60" i="35"/>
  <c r="AF60" i="35"/>
  <c r="AE60" i="35"/>
  <c r="AD60" i="35"/>
  <c r="AC60" i="35"/>
  <c r="AB60" i="35"/>
  <c r="AA60" i="35"/>
  <c r="Z60" i="35"/>
  <c r="Y60" i="35"/>
  <c r="X60" i="35"/>
  <c r="W60" i="35"/>
  <c r="V60" i="35"/>
  <c r="U60" i="35"/>
  <c r="T60" i="35"/>
  <c r="S60" i="35"/>
  <c r="AW59" i="35"/>
  <c r="AV59" i="35"/>
  <c r="AU59" i="35"/>
  <c r="AT59" i="35"/>
  <c r="AS59" i="35"/>
  <c r="AR59" i="35"/>
  <c r="AQ59" i="35"/>
  <c r="AP59" i="35"/>
  <c r="AO59" i="35"/>
  <c r="AN59" i="35"/>
  <c r="AM59" i="35"/>
  <c r="AL59" i="35"/>
  <c r="AK59" i="35"/>
  <c r="AJ59" i="35"/>
  <c r="AI59" i="35"/>
  <c r="AH59" i="35"/>
  <c r="AG59" i="35"/>
  <c r="AF59" i="35"/>
  <c r="AE59" i="35"/>
  <c r="AD59" i="35"/>
  <c r="AC59" i="35"/>
  <c r="AB59" i="35"/>
  <c r="AA59" i="35"/>
  <c r="Z59" i="35"/>
  <c r="Y59" i="35"/>
  <c r="X59" i="35"/>
  <c r="W59" i="35"/>
  <c r="V59" i="35"/>
  <c r="U59" i="35"/>
  <c r="T59" i="35"/>
  <c r="S59" i="35"/>
  <c r="AW57" i="35"/>
  <c r="AV57" i="35"/>
  <c r="AU57" i="35"/>
  <c r="AT57" i="35"/>
  <c r="AS57" i="35"/>
  <c r="AR57" i="35"/>
  <c r="AQ57" i="35"/>
  <c r="AP57" i="35"/>
  <c r="AO57" i="35"/>
  <c r="AN57" i="35"/>
  <c r="AM57" i="35"/>
  <c r="AL57" i="35"/>
  <c r="AK57" i="35"/>
  <c r="AJ57" i="35"/>
  <c r="AI57" i="35"/>
  <c r="AH57" i="35"/>
  <c r="AG57" i="35"/>
  <c r="AF57" i="35"/>
  <c r="AE57" i="35"/>
  <c r="AD57" i="35"/>
  <c r="AC57" i="35"/>
  <c r="AB57" i="35"/>
  <c r="AA57" i="35"/>
  <c r="Z57" i="35"/>
  <c r="Y57" i="35"/>
  <c r="X57" i="35"/>
  <c r="W57" i="35"/>
  <c r="V57" i="35"/>
  <c r="U57" i="35"/>
  <c r="T57" i="35"/>
  <c r="S57" i="35"/>
  <c r="AW56" i="35"/>
  <c r="AV56" i="35"/>
  <c r="AU56" i="35"/>
  <c r="AT56" i="35"/>
  <c r="AS56" i="35"/>
  <c r="AR56" i="35"/>
  <c r="AQ56" i="35"/>
  <c r="AP56" i="35"/>
  <c r="AO56" i="35"/>
  <c r="AN56" i="35"/>
  <c r="AM56" i="35"/>
  <c r="AL56" i="35"/>
  <c r="AK56" i="35"/>
  <c r="AJ56" i="35"/>
  <c r="AI56" i="35"/>
  <c r="AH56" i="35"/>
  <c r="AG56" i="35"/>
  <c r="AF56" i="35"/>
  <c r="AE56" i="35"/>
  <c r="AD56" i="35"/>
  <c r="AC56" i="35"/>
  <c r="AB56" i="35"/>
  <c r="AA56" i="35"/>
  <c r="Z56" i="35"/>
  <c r="Y56" i="35"/>
  <c r="X56" i="35"/>
  <c r="W56" i="35"/>
  <c r="V56" i="35"/>
  <c r="U56" i="35"/>
  <c r="T56" i="35"/>
  <c r="S56" i="35"/>
  <c r="AW54" i="35"/>
  <c r="AV54" i="35"/>
  <c r="AU54" i="35"/>
  <c r="AT54" i="35"/>
  <c r="AS54" i="35"/>
  <c r="AR54" i="35"/>
  <c r="AQ54" i="35"/>
  <c r="AP54" i="35"/>
  <c r="AO54" i="35"/>
  <c r="AN54" i="35"/>
  <c r="AM54" i="35"/>
  <c r="AL54" i="35"/>
  <c r="AK54" i="35"/>
  <c r="AJ54" i="35"/>
  <c r="AI54" i="35"/>
  <c r="AH54" i="35"/>
  <c r="AG54" i="35"/>
  <c r="AF54" i="35"/>
  <c r="AE54" i="35"/>
  <c r="AD54" i="35"/>
  <c r="AC54" i="35"/>
  <c r="AB54" i="35"/>
  <c r="AA54" i="35"/>
  <c r="Z54" i="35"/>
  <c r="Y54" i="35"/>
  <c r="X54" i="35"/>
  <c r="W54" i="35"/>
  <c r="V54" i="35"/>
  <c r="U54" i="35"/>
  <c r="T54" i="35"/>
  <c r="S54" i="35"/>
  <c r="AW53" i="35"/>
  <c r="AV53" i="35"/>
  <c r="AU53" i="35"/>
  <c r="AT53" i="35"/>
  <c r="AS53" i="35"/>
  <c r="AR53" i="35"/>
  <c r="AQ53" i="35"/>
  <c r="AP53" i="35"/>
  <c r="AO53" i="35"/>
  <c r="AN53" i="35"/>
  <c r="AM53" i="35"/>
  <c r="AL53" i="35"/>
  <c r="AK53" i="35"/>
  <c r="AJ53" i="35"/>
  <c r="AI53" i="35"/>
  <c r="AH53" i="35"/>
  <c r="AG53" i="35"/>
  <c r="AF53" i="35"/>
  <c r="AE53" i="35"/>
  <c r="AD53" i="35"/>
  <c r="AC53" i="35"/>
  <c r="AB53" i="35"/>
  <c r="AA53" i="35"/>
  <c r="Z53" i="35"/>
  <c r="Y53" i="35"/>
  <c r="X53" i="35"/>
  <c r="W53" i="35"/>
  <c r="V53" i="35"/>
  <c r="U53" i="35"/>
  <c r="T53" i="35"/>
  <c r="S53" i="35"/>
  <c r="AW51" i="35"/>
  <c r="AV51" i="35"/>
  <c r="AU51" i="35"/>
  <c r="AT51" i="35"/>
  <c r="AS51" i="35"/>
  <c r="AR51" i="35"/>
  <c r="AQ51" i="35"/>
  <c r="AP51" i="35"/>
  <c r="AO51" i="35"/>
  <c r="AN51" i="35"/>
  <c r="AM51" i="35"/>
  <c r="AL51" i="35"/>
  <c r="AK51" i="35"/>
  <c r="AJ51" i="35"/>
  <c r="AI51" i="35"/>
  <c r="AH51" i="35"/>
  <c r="AG51" i="35"/>
  <c r="AF51" i="35"/>
  <c r="AE51" i="35"/>
  <c r="AD51" i="35"/>
  <c r="AC51" i="35"/>
  <c r="AB51" i="35"/>
  <c r="AA51" i="35"/>
  <c r="Z51" i="35"/>
  <c r="Y51" i="35"/>
  <c r="X51" i="35"/>
  <c r="W51" i="35"/>
  <c r="V51" i="35"/>
  <c r="U51" i="35"/>
  <c r="T51" i="35"/>
  <c r="S51" i="35"/>
  <c r="AW50" i="35"/>
  <c r="AV50" i="35"/>
  <c r="AU50" i="35"/>
  <c r="AT50" i="35"/>
  <c r="AS50" i="35"/>
  <c r="AR50" i="35"/>
  <c r="AQ50" i="35"/>
  <c r="AP50" i="35"/>
  <c r="AO50" i="35"/>
  <c r="AN50" i="35"/>
  <c r="AM50" i="35"/>
  <c r="AL50" i="35"/>
  <c r="AK50" i="35"/>
  <c r="AJ50" i="35"/>
  <c r="AI50" i="35"/>
  <c r="AH50" i="35"/>
  <c r="AG50" i="35"/>
  <c r="AF50" i="35"/>
  <c r="AE50" i="35"/>
  <c r="AD50" i="35"/>
  <c r="AC50" i="35"/>
  <c r="AB50" i="35"/>
  <c r="AA50" i="35"/>
  <c r="Z50" i="35"/>
  <c r="Y50" i="35"/>
  <c r="X50" i="35"/>
  <c r="W50" i="35"/>
  <c r="V50" i="35"/>
  <c r="U50" i="35"/>
  <c r="T50" i="35"/>
  <c r="S50" i="35"/>
  <c r="AW48" i="35"/>
  <c r="AV48" i="35"/>
  <c r="AU48" i="35"/>
  <c r="AT48" i="35"/>
  <c r="AP48" i="35"/>
  <c r="AM48" i="35"/>
  <c r="AI48" i="35"/>
  <c r="AF48" i="35"/>
  <c r="AB48" i="35"/>
  <c r="Y48" i="35"/>
  <c r="U48" i="35"/>
  <c r="AW47" i="35"/>
  <c r="AV47" i="35"/>
  <c r="AU47" i="35"/>
  <c r="AT47" i="35"/>
  <c r="AP47" i="35"/>
  <c r="AM47" i="35"/>
  <c r="AI47" i="35"/>
  <c r="AF47" i="35"/>
  <c r="AB47" i="35"/>
  <c r="Y47" i="35"/>
  <c r="U47" i="35"/>
  <c r="AW45" i="35"/>
  <c r="AV45" i="35"/>
  <c r="AU45" i="35"/>
  <c r="AS45" i="35"/>
  <c r="AO45" i="35"/>
  <c r="AL45" i="35"/>
  <c r="AH45" i="35"/>
  <c r="AE45" i="35"/>
  <c r="AA45" i="35"/>
  <c r="X45" i="35"/>
  <c r="T45" i="35"/>
  <c r="AW44" i="35"/>
  <c r="AV44" i="35"/>
  <c r="AU44" i="35"/>
  <c r="AS44" i="35"/>
  <c r="AO44" i="35"/>
  <c r="AL44" i="35"/>
  <c r="AH44" i="35"/>
  <c r="AE44" i="35"/>
  <c r="AA44" i="35"/>
  <c r="X44" i="35"/>
  <c r="T44" i="35"/>
  <c r="AW42" i="35"/>
  <c r="AV42" i="35"/>
  <c r="AU42" i="35"/>
  <c r="AS42" i="35"/>
  <c r="AR42" i="35"/>
  <c r="AQ42" i="35"/>
  <c r="AP42" i="35"/>
  <c r="AO42" i="35"/>
  <c r="AN42" i="35"/>
  <c r="AL42" i="35"/>
  <c r="AK42" i="35"/>
  <c r="AJ42" i="35"/>
  <c r="AI42" i="35"/>
  <c r="AH42" i="35"/>
  <c r="AG42" i="35"/>
  <c r="AE42" i="35"/>
  <c r="AD42" i="35"/>
  <c r="AC42" i="35"/>
  <c r="AB42" i="35"/>
  <c r="AA42" i="35"/>
  <c r="Z42" i="35"/>
  <c r="X42" i="35"/>
  <c r="W42" i="35"/>
  <c r="V42" i="35"/>
  <c r="U42" i="35"/>
  <c r="T42" i="35"/>
  <c r="S42" i="35"/>
  <c r="AW41" i="35"/>
  <c r="AV41" i="35"/>
  <c r="AU41" i="35"/>
  <c r="AS41" i="35"/>
  <c r="AR41" i="35"/>
  <c r="AQ41" i="35"/>
  <c r="AP41" i="35"/>
  <c r="AO41" i="35"/>
  <c r="AN41" i="35"/>
  <c r="AL41" i="35"/>
  <c r="AK41" i="35"/>
  <c r="AJ41" i="35"/>
  <c r="AI41" i="35"/>
  <c r="AH41" i="35"/>
  <c r="AG41" i="35"/>
  <c r="AE41" i="35"/>
  <c r="AD41" i="35"/>
  <c r="AC41" i="35"/>
  <c r="AB41" i="35"/>
  <c r="AA41" i="35"/>
  <c r="Z41" i="35"/>
  <c r="X41" i="35"/>
  <c r="W41" i="35"/>
  <c r="V41" i="35"/>
  <c r="U41" i="35"/>
  <c r="T41" i="35"/>
  <c r="S41" i="35"/>
  <c r="AW39" i="35"/>
  <c r="AV39" i="35"/>
  <c r="AU39" i="35"/>
  <c r="AT39" i="35"/>
  <c r="AR39" i="35"/>
  <c r="AQ39" i="35"/>
  <c r="AN39" i="35"/>
  <c r="AM39" i="35"/>
  <c r="AK39" i="35"/>
  <c r="AJ39" i="35"/>
  <c r="AG39" i="35"/>
  <c r="AF39" i="35"/>
  <c r="AD39" i="35"/>
  <c r="AC39" i="35"/>
  <c r="Z39" i="35"/>
  <c r="Y39" i="35"/>
  <c r="W39" i="35"/>
  <c r="V39" i="35"/>
  <c r="S39" i="35"/>
  <c r="AW38" i="35"/>
  <c r="AV38" i="35"/>
  <c r="AU38" i="35"/>
  <c r="AT38" i="35"/>
  <c r="AR38" i="35"/>
  <c r="AQ38" i="35"/>
  <c r="AN38" i="35"/>
  <c r="AM38" i="35"/>
  <c r="AK38" i="35"/>
  <c r="AJ38" i="35"/>
  <c r="AG38" i="35"/>
  <c r="AF38" i="35"/>
  <c r="AD38" i="35"/>
  <c r="AC38" i="35"/>
  <c r="Z38" i="35"/>
  <c r="Y38" i="35"/>
  <c r="W38" i="35"/>
  <c r="V38" i="35"/>
  <c r="S38" i="35"/>
  <c r="AW36" i="35"/>
  <c r="AV36" i="35"/>
  <c r="AU36" i="35"/>
  <c r="AT36" i="35"/>
  <c r="AS36" i="35"/>
  <c r="AR36" i="35"/>
  <c r="AQ36" i="35"/>
  <c r="AP36" i="35"/>
  <c r="AO36" i="35"/>
  <c r="AN36" i="35"/>
  <c r="AM36" i="35"/>
  <c r="AL36" i="35"/>
  <c r="AK36" i="35"/>
  <c r="AJ36" i="35"/>
  <c r="AI36" i="35"/>
  <c r="AH36" i="35"/>
  <c r="AG36" i="35"/>
  <c r="AF36" i="35"/>
  <c r="AE36" i="35"/>
  <c r="AD36" i="35"/>
  <c r="AC36" i="35"/>
  <c r="AB36" i="35"/>
  <c r="AA36" i="35"/>
  <c r="Z36" i="35"/>
  <c r="Y36" i="35"/>
  <c r="X36" i="35"/>
  <c r="W36" i="35"/>
  <c r="V36" i="35"/>
  <c r="U36" i="35"/>
  <c r="T36" i="35"/>
  <c r="S36" i="35"/>
  <c r="AW35" i="35"/>
  <c r="AV35" i="35"/>
  <c r="AU35" i="35"/>
  <c r="AT35" i="35"/>
  <c r="AS35" i="35"/>
  <c r="AR35" i="35"/>
  <c r="AQ35" i="35"/>
  <c r="AP35" i="35"/>
  <c r="AO35" i="35"/>
  <c r="AN35" i="35"/>
  <c r="AM35" i="35"/>
  <c r="AL35" i="35"/>
  <c r="AK35" i="35"/>
  <c r="AJ35" i="35"/>
  <c r="AI35" i="35"/>
  <c r="AH35" i="35"/>
  <c r="AG35" i="35"/>
  <c r="AF35" i="35"/>
  <c r="AE35" i="35"/>
  <c r="AD35" i="35"/>
  <c r="AC35" i="35"/>
  <c r="AB35" i="35"/>
  <c r="AA35" i="35"/>
  <c r="Z35" i="35"/>
  <c r="Y35" i="35"/>
  <c r="X35" i="35"/>
  <c r="W35" i="35"/>
  <c r="V35" i="35"/>
  <c r="U35" i="35"/>
  <c r="T35" i="35"/>
  <c r="S35" i="35"/>
  <c r="AW33" i="35"/>
  <c r="AV33" i="35"/>
  <c r="AU33" i="35"/>
  <c r="AT33" i="35"/>
  <c r="AS33" i="35"/>
  <c r="AR33" i="35"/>
  <c r="AQ33" i="35"/>
  <c r="AP33" i="35"/>
  <c r="AO33" i="35"/>
  <c r="AN33" i="35"/>
  <c r="AM33" i="35"/>
  <c r="AL33" i="35"/>
  <c r="AK33" i="35"/>
  <c r="AJ33" i="35"/>
  <c r="AI33" i="35"/>
  <c r="AH33" i="35"/>
  <c r="AG33" i="35"/>
  <c r="AF33" i="35"/>
  <c r="AE33" i="35"/>
  <c r="AD33" i="35"/>
  <c r="AC33" i="35"/>
  <c r="AB33" i="35"/>
  <c r="AA33" i="35"/>
  <c r="Z33" i="35"/>
  <c r="Y33" i="35"/>
  <c r="X33" i="35"/>
  <c r="W33" i="35"/>
  <c r="V33" i="35"/>
  <c r="U33" i="35"/>
  <c r="T33" i="35"/>
  <c r="S33" i="35"/>
  <c r="AW32" i="35"/>
  <c r="AV32" i="35"/>
  <c r="AU32" i="35"/>
  <c r="AT32" i="35"/>
  <c r="AS32" i="35"/>
  <c r="AR32" i="35"/>
  <c r="AQ32" i="35"/>
  <c r="AP32" i="35"/>
  <c r="AO32" i="35"/>
  <c r="AN32" i="35"/>
  <c r="AM32" i="35"/>
  <c r="AL32" i="35"/>
  <c r="AK32" i="35"/>
  <c r="AJ32" i="35"/>
  <c r="AI32" i="35"/>
  <c r="AH32" i="35"/>
  <c r="AG32" i="35"/>
  <c r="AF32" i="35"/>
  <c r="AE32" i="35"/>
  <c r="AD32" i="35"/>
  <c r="AC32" i="35"/>
  <c r="AB32" i="35"/>
  <c r="AA32" i="35"/>
  <c r="Z32" i="35"/>
  <c r="Y32" i="35"/>
  <c r="X32" i="35"/>
  <c r="W32" i="35"/>
  <c r="V32" i="35"/>
  <c r="U32" i="35"/>
  <c r="T32" i="35"/>
  <c r="S32" i="35"/>
  <c r="AW30" i="35"/>
  <c r="AV30" i="35"/>
  <c r="AU30" i="35"/>
  <c r="AS30" i="35"/>
  <c r="AR30" i="35"/>
  <c r="AQ30" i="35"/>
  <c r="AP30" i="35"/>
  <c r="AO30" i="35"/>
  <c r="AL30" i="35"/>
  <c r="AK30" i="35"/>
  <c r="AJ30" i="35"/>
  <c r="AI30" i="35"/>
  <c r="AH30" i="35"/>
  <c r="AE30" i="35"/>
  <c r="AD30" i="35"/>
  <c r="AC30" i="35"/>
  <c r="AB30" i="35"/>
  <c r="AA30" i="35"/>
  <c r="X30" i="35"/>
  <c r="W30" i="35"/>
  <c r="V30" i="35"/>
  <c r="U30" i="35"/>
  <c r="T30" i="35"/>
  <c r="AW29" i="35"/>
  <c r="AV29" i="35"/>
  <c r="AU29" i="35"/>
  <c r="AS29" i="35"/>
  <c r="AR29" i="35"/>
  <c r="AQ29" i="35"/>
  <c r="AP29" i="35"/>
  <c r="AO29" i="35"/>
  <c r="AL29" i="35"/>
  <c r="AK29" i="35"/>
  <c r="AJ29" i="35"/>
  <c r="AI29" i="35"/>
  <c r="AH29" i="35"/>
  <c r="AE29" i="35"/>
  <c r="AD29" i="35"/>
  <c r="AC29" i="35"/>
  <c r="AB29" i="35"/>
  <c r="AA29" i="35"/>
  <c r="X29" i="35"/>
  <c r="W29" i="35"/>
  <c r="V29" i="35"/>
  <c r="U29" i="35"/>
  <c r="T29" i="35"/>
  <c r="AW27" i="35"/>
  <c r="AV27" i="35"/>
  <c r="AU27" i="35"/>
  <c r="AT27" i="35"/>
  <c r="AN27" i="35"/>
  <c r="AM27" i="35"/>
  <c r="AG27" i="35"/>
  <c r="AF27" i="35"/>
  <c r="Z27" i="35"/>
  <c r="Y27" i="35"/>
  <c r="S27" i="35"/>
  <c r="AW26" i="35"/>
  <c r="AV26" i="35"/>
  <c r="AU26" i="35"/>
  <c r="AT26" i="35"/>
  <c r="AN26" i="35"/>
  <c r="AM26" i="35"/>
  <c r="AG26" i="35"/>
  <c r="AF26" i="35"/>
  <c r="Z26" i="35"/>
  <c r="Y26" i="35"/>
  <c r="S26" i="35"/>
  <c r="AW24" i="35"/>
  <c r="AV24" i="35"/>
  <c r="AU24" i="35"/>
  <c r="AS24" i="35"/>
  <c r="AP24" i="35"/>
  <c r="AL24" i="35"/>
  <c r="AI24" i="35"/>
  <c r="AE24" i="35"/>
  <c r="AB24" i="35"/>
  <c r="X24" i="35"/>
  <c r="U24" i="35"/>
  <c r="AW23" i="35"/>
  <c r="AV23" i="35"/>
  <c r="AU23" i="35"/>
  <c r="AS23" i="35"/>
  <c r="AP23" i="35"/>
  <c r="AL23" i="35"/>
  <c r="AI23" i="35"/>
  <c r="AE23" i="35"/>
  <c r="AB23" i="35"/>
  <c r="X23" i="35"/>
  <c r="U23" i="35"/>
  <c r="S25" i="36" l="1"/>
  <c r="Q25" i="36"/>
  <c r="U25" i="36" s="1"/>
  <c r="K25" i="36"/>
  <c r="S24" i="36"/>
  <c r="Q24" i="36"/>
  <c r="U24" i="36" s="1"/>
  <c r="K24" i="36"/>
  <c r="S23" i="36"/>
  <c r="Q23" i="36"/>
  <c r="U23" i="36" s="1"/>
  <c r="K23" i="36"/>
  <c r="S22" i="36"/>
  <c r="U22" i="36" s="1"/>
  <c r="Q22" i="36"/>
  <c r="K22" i="36"/>
  <c r="S21" i="36"/>
  <c r="Q21" i="36"/>
  <c r="K21" i="36"/>
  <c r="S20" i="36"/>
  <c r="U20" i="36" s="1"/>
  <c r="Q20" i="36"/>
  <c r="K20" i="36"/>
  <c r="S19" i="36"/>
  <c r="Q19" i="36"/>
  <c r="K19" i="36"/>
  <c r="S18" i="36"/>
  <c r="Q18" i="36"/>
  <c r="K18" i="36"/>
  <c r="S17" i="36"/>
  <c r="Q17" i="36"/>
  <c r="K17" i="36"/>
  <c r="S16" i="36"/>
  <c r="Q16" i="36"/>
  <c r="K16" i="36"/>
  <c r="S15" i="36"/>
  <c r="Q15" i="36"/>
  <c r="K15" i="36"/>
  <c r="S14" i="36"/>
  <c r="U14" i="36" s="1"/>
  <c r="Q14" i="36"/>
  <c r="K14" i="36"/>
  <c r="S13" i="36"/>
  <c r="Q13" i="36"/>
  <c r="K13" i="36"/>
  <c r="S12" i="36"/>
  <c r="U12" i="36" s="1"/>
  <c r="Q12" i="36"/>
  <c r="K12" i="36"/>
  <c r="S11" i="36"/>
  <c r="Q11" i="36"/>
  <c r="K11" i="36"/>
  <c r="S10" i="36"/>
  <c r="Q10" i="36"/>
  <c r="K10" i="36"/>
  <c r="S9" i="36"/>
  <c r="Q9" i="36"/>
  <c r="K9" i="36"/>
  <c r="S8" i="36"/>
  <c r="Q8" i="36"/>
  <c r="K8" i="36"/>
  <c r="S7" i="36"/>
  <c r="Q7" i="36"/>
  <c r="K7" i="36"/>
  <c r="S6" i="36"/>
  <c r="U6" i="36" s="1"/>
  <c r="Q6" i="36"/>
  <c r="K6" i="36"/>
  <c r="AW72" i="35"/>
  <c r="AV72" i="35"/>
  <c r="AU72" i="35"/>
  <c r="AT72" i="35"/>
  <c r="AS72" i="35"/>
  <c r="AR72" i="35"/>
  <c r="AQ72" i="35"/>
  <c r="AP72" i="35"/>
  <c r="AO72" i="35"/>
  <c r="AN72" i="35"/>
  <c r="AM72" i="35"/>
  <c r="AL72" i="35"/>
  <c r="AK72" i="35"/>
  <c r="AJ72" i="35"/>
  <c r="AI72" i="35"/>
  <c r="AH72" i="35"/>
  <c r="AG72" i="35"/>
  <c r="AF72" i="35"/>
  <c r="AE72" i="35"/>
  <c r="AD72" i="35"/>
  <c r="AC72" i="35"/>
  <c r="AB72" i="35"/>
  <c r="AA72" i="35"/>
  <c r="Z72" i="35"/>
  <c r="Y72" i="35"/>
  <c r="X72" i="35"/>
  <c r="W72" i="35"/>
  <c r="V72" i="35"/>
  <c r="U72" i="35"/>
  <c r="T72" i="35"/>
  <c r="S72" i="35"/>
  <c r="AW67" i="35"/>
  <c r="AV67" i="35"/>
  <c r="AU67" i="35"/>
  <c r="AT67" i="35"/>
  <c r="AS67" i="35"/>
  <c r="AR67" i="35"/>
  <c r="AQ67" i="35"/>
  <c r="AP67" i="35"/>
  <c r="AO67" i="35"/>
  <c r="AN67" i="35"/>
  <c r="AM67" i="35"/>
  <c r="AL67" i="35"/>
  <c r="AK67" i="35"/>
  <c r="AJ67" i="35"/>
  <c r="AI67" i="35"/>
  <c r="AH67" i="35"/>
  <c r="AG67" i="35"/>
  <c r="AF67" i="35"/>
  <c r="AE67" i="35"/>
  <c r="AD67" i="35"/>
  <c r="AC67" i="35"/>
  <c r="AB67" i="35"/>
  <c r="AA67" i="35"/>
  <c r="Z67" i="35"/>
  <c r="Y67" i="35"/>
  <c r="X67" i="35"/>
  <c r="W67" i="35"/>
  <c r="V67" i="35"/>
  <c r="U67" i="35"/>
  <c r="T67" i="35"/>
  <c r="S67" i="35"/>
  <c r="AX60" i="35"/>
  <c r="AZ60" i="35" s="1"/>
  <c r="F60" i="35"/>
  <c r="AX59" i="35"/>
  <c r="AZ59" i="35" s="1"/>
  <c r="AX57" i="35"/>
  <c r="AZ57" i="35" s="1"/>
  <c r="F57" i="35"/>
  <c r="AX56" i="35"/>
  <c r="AZ56" i="35" s="1"/>
  <c r="AX54" i="35"/>
  <c r="AZ54" i="35" s="1"/>
  <c r="F54" i="35"/>
  <c r="AX51" i="35"/>
  <c r="AZ51" i="35" s="1"/>
  <c r="F51" i="35"/>
  <c r="F48" i="35"/>
  <c r="F45" i="35"/>
  <c r="F42" i="35"/>
  <c r="F39" i="35"/>
  <c r="AX36" i="35"/>
  <c r="AZ36" i="35" s="1"/>
  <c r="F36" i="35"/>
  <c r="AX33" i="35"/>
  <c r="AZ33" i="35" s="1"/>
  <c r="F33" i="35"/>
  <c r="AX32" i="35"/>
  <c r="AZ32" i="35" s="1"/>
  <c r="F30" i="35"/>
  <c r="F27" i="35"/>
  <c r="B25" i="35"/>
  <c r="B28" i="35" s="1"/>
  <c r="B31" i="35" s="1"/>
  <c r="B34" i="35" s="1"/>
  <c r="B37" i="35" s="1"/>
  <c r="B40" i="35" s="1"/>
  <c r="B43" i="35" s="1"/>
  <c r="B46" i="35" s="1"/>
  <c r="B49" i="35" s="1"/>
  <c r="B52" i="35" s="1"/>
  <c r="B55" i="35" s="1"/>
  <c r="B58" i="35" s="1"/>
  <c r="F24" i="35"/>
  <c r="AW19" i="35"/>
  <c r="AW20" i="35" s="1"/>
  <c r="AW21" i="35" s="1"/>
  <c r="AV19" i="35"/>
  <c r="AV20" i="35" s="1"/>
  <c r="AV21" i="35" s="1"/>
  <c r="AU19" i="35"/>
  <c r="AU20" i="35" s="1"/>
  <c r="AU21" i="35" s="1"/>
  <c r="AX17" i="35"/>
  <c r="BC14" i="35"/>
  <c r="AC2" i="35"/>
  <c r="AT20" i="35" s="1"/>
  <c r="AT21" i="35" s="1"/>
  <c r="U10" i="36" l="1"/>
  <c r="U18" i="36"/>
  <c r="U13" i="36"/>
  <c r="U21" i="36"/>
  <c r="U8" i="36"/>
  <c r="U16" i="36"/>
  <c r="U11" i="36"/>
  <c r="U19" i="36"/>
  <c r="U7" i="36"/>
  <c r="U15" i="36"/>
  <c r="U9" i="36"/>
  <c r="U17" i="36"/>
  <c r="AR48" i="35"/>
  <c r="AN48" i="35"/>
  <c r="AJ48" i="35"/>
  <c r="X48" i="35"/>
  <c r="T48" i="35"/>
  <c r="AT45" i="35"/>
  <c r="AP45" i="35"/>
  <c r="AD45" i="35"/>
  <c r="Z45" i="35"/>
  <c r="V45" i="35"/>
  <c r="AF42" i="35"/>
  <c r="AP39" i="35"/>
  <c r="AP70" i="35" s="1"/>
  <c r="AL39" i="35"/>
  <c r="AH39" i="35"/>
  <c r="AN30" i="35"/>
  <c r="AF30" i="35"/>
  <c r="AP27" i="35"/>
  <c r="AH27" i="35"/>
  <c r="AR24" i="35"/>
  <c r="AF24" i="35"/>
  <c r="AN45" i="35"/>
  <c r="AT42" i="35"/>
  <c r="AB39" i="35"/>
  <c r="Z30" i="35"/>
  <c r="AR27" i="35"/>
  <c r="T27" i="35"/>
  <c r="AT24" i="35"/>
  <c r="AD24" i="35"/>
  <c r="AQ48" i="35"/>
  <c r="AE48" i="35"/>
  <c r="AA48" i="35"/>
  <c r="W48" i="35"/>
  <c r="S48" i="35"/>
  <c r="AK45" i="35"/>
  <c r="AG45" i="35"/>
  <c r="AC45" i="35"/>
  <c r="Y45" i="35"/>
  <c r="U45" i="35"/>
  <c r="AM42" i="35"/>
  <c r="AS39" i="35"/>
  <c r="AO39" i="35"/>
  <c r="U39" i="35"/>
  <c r="AM30" i="35"/>
  <c r="S30" i="35"/>
  <c r="AS27" i="35"/>
  <c r="AO27" i="35"/>
  <c r="AK27" i="35"/>
  <c r="AC27" i="35"/>
  <c r="U27" i="35"/>
  <c r="AQ24" i="35"/>
  <c r="AM24" i="35"/>
  <c r="AA24" i="35"/>
  <c r="W24" i="35"/>
  <c r="S24" i="35"/>
  <c r="AH48" i="35"/>
  <c r="Z48" i="35"/>
  <c r="AJ45" i="35"/>
  <c r="T39" i="35"/>
  <c r="AT30" i="35"/>
  <c r="AJ27" i="35"/>
  <c r="X27" i="35"/>
  <c r="V24" i="35"/>
  <c r="AL48" i="35"/>
  <c r="AD48" i="35"/>
  <c r="V48" i="35"/>
  <c r="AR45" i="35"/>
  <c r="AB45" i="35"/>
  <c r="AB27" i="35"/>
  <c r="Z24" i="35"/>
  <c r="AS48" i="35"/>
  <c r="AO48" i="35"/>
  <c r="AK48" i="35"/>
  <c r="AG48" i="35"/>
  <c r="AC48" i="35"/>
  <c r="AQ45" i="35"/>
  <c r="AQ70" i="35" s="1"/>
  <c r="AM45" i="35"/>
  <c r="AM70" i="35" s="1"/>
  <c r="AI45" i="35"/>
  <c r="W45" i="35"/>
  <c r="S45" i="35"/>
  <c r="Y42" i="35"/>
  <c r="AI39" i="35"/>
  <c r="AE39" i="35"/>
  <c r="AA39" i="35"/>
  <c r="AA70" i="35" s="1"/>
  <c r="AG30" i="35"/>
  <c r="Y30" i="35"/>
  <c r="AQ27" i="35"/>
  <c r="AI27" i="35"/>
  <c r="AE27" i="35"/>
  <c r="AA27" i="35"/>
  <c r="W27" i="35"/>
  <c r="AO24" i="35"/>
  <c r="AK24" i="35"/>
  <c r="AG24" i="35"/>
  <c r="AC24" i="35"/>
  <c r="Y24" i="35"/>
  <c r="AL27" i="35"/>
  <c r="AD27" i="35"/>
  <c r="V27" i="35"/>
  <c r="AN24" i="35"/>
  <c r="AJ24" i="35"/>
  <c r="T24" i="35"/>
  <c r="AF45" i="35"/>
  <c r="X39" i="35"/>
  <c r="AH24" i="35"/>
  <c r="AQ47" i="35"/>
  <c r="AE47" i="35"/>
  <c r="AA47" i="35"/>
  <c r="W47" i="35"/>
  <c r="S47" i="35"/>
  <c r="AK44" i="35"/>
  <c r="AG44" i="35"/>
  <c r="AC44" i="35"/>
  <c r="Y44" i="35"/>
  <c r="U44" i="35"/>
  <c r="AM41" i="35"/>
  <c r="AS38" i="35"/>
  <c r="AO38" i="35"/>
  <c r="U38" i="35"/>
  <c r="AM29" i="35"/>
  <c r="AS26" i="35"/>
  <c r="AK26" i="35"/>
  <c r="U26" i="35"/>
  <c r="AQ23" i="35"/>
  <c r="AA23" i="35"/>
  <c r="S23" i="35"/>
  <c r="AG47" i="35"/>
  <c r="Y41" i="35"/>
  <c r="AA38" i="35"/>
  <c r="AE26" i="35"/>
  <c r="AC23" i="35"/>
  <c r="AL47" i="35"/>
  <c r="AH47" i="35"/>
  <c r="AD47" i="35"/>
  <c r="Z47" i="35"/>
  <c r="V47" i="35"/>
  <c r="AR44" i="35"/>
  <c r="AN44" i="35"/>
  <c r="AJ44" i="35"/>
  <c r="AF44" i="35"/>
  <c r="AB44" i="35"/>
  <c r="AT41" i="35"/>
  <c r="AB38" i="35"/>
  <c r="X38" i="35"/>
  <c r="T38" i="35"/>
  <c r="AT29" i="35"/>
  <c r="Z29" i="35"/>
  <c r="AR26" i="35"/>
  <c r="AJ26" i="35"/>
  <c r="AB26" i="35"/>
  <c r="X26" i="35"/>
  <c r="T26" i="35"/>
  <c r="AT23" i="35"/>
  <c r="AH23" i="35"/>
  <c r="AD23" i="35"/>
  <c r="Z23" i="35"/>
  <c r="V23" i="35"/>
  <c r="AS47" i="35"/>
  <c r="AK47" i="35"/>
  <c r="AI44" i="35"/>
  <c r="AE38" i="35"/>
  <c r="Y29" i="35"/>
  <c r="AA26" i="35"/>
  <c r="AG23" i="35"/>
  <c r="AO47" i="35"/>
  <c r="AC47" i="35"/>
  <c r="AM44" i="35"/>
  <c r="S44" i="35"/>
  <c r="AI26" i="35"/>
  <c r="AO23" i="35"/>
  <c r="Y23" i="35"/>
  <c r="AR47" i="35"/>
  <c r="AN47" i="35"/>
  <c r="AJ47" i="35"/>
  <c r="X47" i="35"/>
  <c r="T47" i="35"/>
  <c r="AT44" i="35"/>
  <c r="AP44" i="35"/>
  <c r="AD44" i="35"/>
  <c r="Z44" i="35"/>
  <c r="V44" i="35"/>
  <c r="AF41" i="35"/>
  <c r="AP38" i="35"/>
  <c r="AL38" i="35"/>
  <c r="AH38" i="35"/>
  <c r="AN29" i="35"/>
  <c r="AF29" i="35"/>
  <c r="AP26" i="35"/>
  <c r="AL26" i="35"/>
  <c r="AH26" i="35"/>
  <c r="AD26" i="35"/>
  <c r="V26" i="35"/>
  <c r="AR23" i="35"/>
  <c r="AN23" i="35"/>
  <c r="AJ23" i="35"/>
  <c r="AF23" i="35"/>
  <c r="T23" i="35"/>
  <c r="S29" i="35"/>
  <c r="AO26" i="35"/>
  <c r="AC26" i="35"/>
  <c r="AM23" i="35"/>
  <c r="W23" i="35"/>
  <c r="AQ44" i="35"/>
  <c r="W44" i="35"/>
  <c r="AI38" i="35"/>
  <c r="AG29" i="35"/>
  <c r="AQ26" i="35"/>
  <c r="W26" i="35"/>
  <c r="AK23" i="35"/>
  <c r="AA20" i="35"/>
  <c r="AA21" i="35" s="1"/>
  <c r="AQ20" i="35"/>
  <c r="AQ21" i="35" s="1"/>
  <c r="AE20" i="35"/>
  <c r="AE21" i="35" s="1"/>
  <c r="W20" i="35"/>
  <c r="W21" i="35" s="1"/>
  <c r="AM20" i="35"/>
  <c r="AM21" i="35" s="1"/>
  <c r="S20" i="35"/>
  <c r="S21" i="35" s="1"/>
  <c r="AI20" i="35"/>
  <c r="AI21" i="35" s="1"/>
  <c r="AV71" i="35"/>
  <c r="AR71" i="35"/>
  <c r="AN71" i="35"/>
  <c r="AJ71" i="35"/>
  <c r="AF71" i="35"/>
  <c r="AB71" i="35"/>
  <c r="X71" i="35"/>
  <c r="T71" i="35"/>
  <c r="AU70" i="35"/>
  <c r="AI70" i="35"/>
  <c r="AE70" i="35"/>
  <c r="W70" i="35"/>
  <c r="S70" i="35"/>
  <c r="AT69" i="35"/>
  <c r="AP69" i="35"/>
  <c r="AL69" i="35"/>
  <c r="AH69" i="35"/>
  <c r="AD69" i="35"/>
  <c r="Z69" i="35"/>
  <c r="V69" i="35"/>
  <c r="AW68" i="35"/>
  <c r="AS68" i="35"/>
  <c r="AO68" i="35"/>
  <c r="AK68" i="35"/>
  <c r="AG68" i="35"/>
  <c r="AC68" i="35"/>
  <c r="Y68" i="35"/>
  <c r="U68" i="35"/>
  <c r="AW64" i="35"/>
  <c r="AS64" i="35"/>
  <c r="AO64" i="35"/>
  <c r="AK64" i="35"/>
  <c r="AG64" i="35"/>
  <c r="AC64" i="35"/>
  <c r="Y64" i="35"/>
  <c r="U64" i="35"/>
  <c r="AX63" i="35"/>
  <c r="AZ63" i="35" s="1"/>
  <c r="AT63" i="35"/>
  <c r="AP63" i="35"/>
  <c r="AL63" i="35"/>
  <c r="AH63" i="35"/>
  <c r="AD63" i="35"/>
  <c r="Z63" i="35"/>
  <c r="V63" i="35"/>
  <c r="AU62" i="35"/>
  <c r="AQ62" i="35"/>
  <c r="AM62" i="35"/>
  <c r="AI62" i="35"/>
  <c r="AE62" i="35"/>
  <c r="AA62" i="35"/>
  <c r="W62" i="35"/>
  <c r="S62" i="35"/>
  <c r="AU71" i="35"/>
  <c r="AQ71" i="35"/>
  <c r="AM71" i="35"/>
  <c r="AI71" i="35"/>
  <c r="AE71" i="35"/>
  <c r="AA71" i="35"/>
  <c r="W71" i="35"/>
  <c r="S71" i="35"/>
  <c r="AT70" i="35"/>
  <c r="AL70" i="35"/>
  <c r="AH70" i="35"/>
  <c r="AD70" i="35"/>
  <c r="Z70" i="35"/>
  <c r="V70" i="35"/>
  <c r="AW69" i="35"/>
  <c r="AS69" i="35"/>
  <c r="AO69" i="35"/>
  <c r="AK69" i="35"/>
  <c r="AG69" i="35"/>
  <c r="AC69" i="35"/>
  <c r="Y69" i="35"/>
  <c r="U69" i="35"/>
  <c r="AV68" i="35"/>
  <c r="AR68" i="35"/>
  <c r="AN68" i="35"/>
  <c r="AJ68" i="35"/>
  <c r="AF68" i="35"/>
  <c r="AB68" i="35"/>
  <c r="X68" i="35"/>
  <c r="T68" i="35"/>
  <c r="AV64" i="35"/>
  <c r="AR64" i="35"/>
  <c r="AN64" i="35"/>
  <c r="AJ64" i="35"/>
  <c r="AF64" i="35"/>
  <c r="AB64" i="35"/>
  <c r="X64" i="35"/>
  <c r="T64" i="35"/>
  <c r="AW63" i="35"/>
  <c r="AS63" i="35"/>
  <c r="AO63" i="35"/>
  <c r="AK63" i="35"/>
  <c r="AG63" i="35"/>
  <c r="AC63" i="35"/>
  <c r="Y63" i="35"/>
  <c r="U63" i="35"/>
  <c r="AT62" i="35"/>
  <c r="AP62" i="35"/>
  <c r="AL62" i="35"/>
  <c r="AH62" i="35"/>
  <c r="AD62" i="35"/>
  <c r="Z62" i="35"/>
  <c r="V62" i="35"/>
  <c r="AW71" i="35"/>
  <c r="AS71" i="35"/>
  <c r="AO71" i="35"/>
  <c r="AK71" i="35"/>
  <c r="AG71" i="35"/>
  <c r="AC71" i="35"/>
  <c r="Y71" i="35"/>
  <c r="U71" i="35"/>
  <c r="AV70" i="35"/>
  <c r="AR70" i="35"/>
  <c r="AN70" i="35"/>
  <c r="AJ70" i="35"/>
  <c r="AF70" i="35"/>
  <c r="AB70" i="35"/>
  <c r="X70" i="35"/>
  <c r="T70" i="35"/>
  <c r="AU69" i="35"/>
  <c r="AQ69" i="35"/>
  <c r="AM69" i="35"/>
  <c r="AI69" i="35"/>
  <c r="AE69" i="35"/>
  <c r="AA69" i="35"/>
  <c r="W69" i="35"/>
  <c r="S69" i="35"/>
  <c r="AT68" i="35"/>
  <c r="AP68" i="35"/>
  <c r="AL68" i="35"/>
  <c r="AH68" i="35"/>
  <c r="AD68" i="35"/>
  <c r="Z68" i="35"/>
  <c r="V68" i="35"/>
  <c r="AT64" i="35"/>
  <c r="AP64" i="35"/>
  <c r="AL64" i="35"/>
  <c r="AH64" i="35"/>
  <c r="AD64" i="35"/>
  <c r="Z64" i="35"/>
  <c r="V64" i="35"/>
  <c r="AU63" i="35"/>
  <c r="AQ63" i="35"/>
  <c r="AM63" i="35"/>
  <c r="AI63" i="35"/>
  <c r="AE63" i="35"/>
  <c r="AA63" i="35"/>
  <c r="W63" i="35"/>
  <c r="S63" i="35"/>
  <c r="AV62" i="35"/>
  <c r="AR62" i="35"/>
  <c r="AN62" i="35"/>
  <c r="AJ62" i="35"/>
  <c r="AF62" i="35"/>
  <c r="AB62" i="35"/>
  <c r="X62" i="35"/>
  <c r="T62" i="35"/>
  <c r="T20" i="35"/>
  <c r="T21" i="35" s="1"/>
  <c r="AB20" i="35"/>
  <c r="AB21" i="35" s="1"/>
  <c r="AF20" i="35"/>
  <c r="AF21" i="35" s="1"/>
  <c r="AN20" i="35"/>
  <c r="AN21" i="35" s="1"/>
  <c r="AR20" i="35"/>
  <c r="AR21" i="35" s="1"/>
  <c r="AC62" i="35"/>
  <c r="AB63" i="35"/>
  <c r="AA64" i="35"/>
  <c r="AQ64" i="35"/>
  <c r="AQ68" i="35"/>
  <c r="AB69" i="35"/>
  <c r="AR69" i="35"/>
  <c r="AC70" i="35"/>
  <c r="AS70" i="35"/>
  <c r="AD71" i="35"/>
  <c r="AT71" i="35"/>
  <c r="AX35" i="35"/>
  <c r="AZ35" i="35" s="1"/>
  <c r="AX47" i="35"/>
  <c r="AZ47" i="35" s="1"/>
  <c r="AG62" i="35"/>
  <c r="AW62" i="35"/>
  <c r="AF63" i="35"/>
  <c r="AV63" i="35"/>
  <c r="AE64" i="35"/>
  <c r="AU64" i="35"/>
  <c r="AE68" i="35"/>
  <c r="AU68" i="35"/>
  <c r="AF69" i="35"/>
  <c r="AV69" i="35"/>
  <c r="AG70" i="35"/>
  <c r="AW70" i="35"/>
  <c r="AH71" i="35"/>
  <c r="X20" i="35"/>
  <c r="X21" i="35" s="1"/>
  <c r="AJ20" i="35"/>
  <c r="AJ21" i="35" s="1"/>
  <c r="AS62" i="35"/>
  <c r="AR63" i="35"/>
  <c r="AA68" i="35"/>
  <c r="BB8" i="35"/>
  <c r="U20" i="35"/>
  <c r="U21" i="35" s="1"/>
  <c r="Y20" i="35"/>
  <c r="Y21" i="35" s="1"/>
  <c r="AC20" i="35"/>
  <c r="AC21" i="35" s="1"/>
  <c r="AG20" i="35"/>
  <c r="AG21" i="35" s="1"/>
  <c r="AK20" i="35"/>
  <c r="AK21" i="35" s="1"/>
  <c r="AO20" i="35"/>
  <c r="AO21" i="35" s="1"/>
  <c r="AS20" i="35"/>
  <c r="AS21" i="35" s="1"/>
  <c r="V20" i="35"/>
  <c r="V21" i="35" s="1"/>
  <c r="Z20" i="35"/>
  <c r="Z21" i="35" s="1"/>
  <c r="AD20" i="35"/>
  <c r="AD21" i="35" s="1"/>
  <c r="AH20" i="35"/>
  <c r="AH21" i="35" s="1"/>
  <c r="AL20" i="35"/>
  <c r="AL21" i="35" s="1"/>
  <c r="AP20" i="35"/>
  <c r="AP21" i="35" s="1"/>
  <c r="AX26" i="35"/>
  <c r="AZ26" i="35" s="1"/>
  <c r="AX38" i="35"/>
  <c r="AZ38" i="35" s="1"/>
  <c r="AX50" i="35"/>
  <c r="AZ50" i="35" s="1"/>
  <c r="AX53" i="35"/>
  <c r="AZ53" i="35" s="1"/>
  <c r="U62" i="35"/>
  <c r="AK62" i="35"/>
  <c r="T63" i="35"/>
  <c r="AJ63" i="35"/>
  <c r="S64" i="35"/>
  <c r="AI64" i="35"/>
  <c r="S68" i="35"/>
  <c r="AI68" i="35"/>
  <c r="T69" i="35"/>
  <c r="AJ69" i="35"/>
  <c r="U70" i="35"/>
  <c r="AK70" i="35"/>
  <c r="V71" i="35"/>
  <c r="AL71" i="35"/>
  <c r="AX41" i="35"/>
  <c r="AZ41" i="35" s="1"/>
  <c r="Y62" i="35"/>
  <c r="AO62" i="35"/>
  <c r="X63" i="35"/>
  <c r="AN63" i="35"/>
  <c r="W64" i="35"/>
  <c r="AM64" i="35"/>
  <c r="W68" i="35"/>
  <c r="AM68" i="35"/>
  <c r="X69" i="35"/>
  <c r="AN69" i="35"/>
  <c r="Y70" i="35"/>
  <c r="AO70" i="35"/>
  <c r="Z71" i="35"/>
  <c r="AP71" i="35"/>
  <c r="AX42" i="35" l="1"/>
  <c r="AZ42" i="35" s="1"/>
  <c r="AX30" i="35"/>
  <c r="AZ30" i="35" s="1"/>
  <c r="AX44" i="35"/>
  <c r="AZ44" i="35" s="1"/>
  <c r="AX45" i="35"/>
  <c r="AZ45" i="35" s="1"/>
  <c r="AX39" i="35"/>
  <c r="AX24" i="35"/>
  <c r="AZ24" i="35" s="1"/>
  <c r="AX27" i="35"/>
  <c r="AX29" i="35"/>
  <c r="AZ29" i="35" s="1"/>
  <c r="AX23" i="35"/>
  <c r="AZ23" i="35" s="1"/>
  <c r="AX48" i="35"/>
  <c r="AZ48" i="35" s="1"/>
  <c r="AZ39" i="35" l="1"/>
  <c r="AX64" i="35"/>
  <c r="AZ64" i="35" s="1"/>
  <c r="AZ27" i="35"/>
  <c r="AX62" i="35"/>
  <c r="AZ62" i="35" s="1"/>
</calcChain>
</file>

<file path=xl/sharedStrings.xml><?xml version="1.0" encoding="utf-8"?>
<sst xmlns="http://schemas.openxmlformats.org/spreadsheetml/2006/main" count="2100" uniqueCount="1029">
  <si>
    <t>所　在　地</t>
    <rPh sb="0" eb="1">
      <t>トコロ</t>
    </rPh>
    <rPh sb="2" eb="3">
      <t>ザイ</t>
    </rPh>
    <rPh sb="4" eb="5">
      <t>チ</t>
    </rPh>
    <phoneticPr fontId="6"/>
  </si>
  <si>
    <t>　</t>
  </si>
  <si>
    <t xml:space="preserve"> 点検日</t>
  </si>
  <si>
    <t xml:space="preserve"> 事業所</t>
    <rPh sb="1" eb="4">
      <t>ジギョウショ</t>
    </rPh>
    <phoneticPr fontId="6"/>
  </si>
  <si>
    <t xml:space="preserve"> フリガナ</t>
  </si>
  <si>
    <t xml:space="preserve"> 名　　称</t>
  </si>
  <si>
    <t>（３）　サービス提供困難時の対応</t>
    <rPh sb="8" eb="10">
      <t>テイキョウ</t>
    </rPh>
    <rPh sb="10" eb="12">
      <t>コンナン</t>
    </rPh>
    <rPh sb="12" eb="13">
      <t>ジ</t>
    </rPh>
    <rPh sb="14" eb="16">
      <t>タイオウ</t>
    </rPh>
    <phoneticPr fontId="6"/>
  </si>
  <si>
    <t>問２</t>
    <rPh sb="0" eb="1">
      <t>ト</t>
    </rPh>
    <phoneticPr fontId="6"/>
  </si>
  <si>
    <t>問５</t>
    <rPh sb="0" eb="1">
      <t>ト</t>
    </rPh>
    <phoneticPr fontId="6"/>
  </si>
  <si>
    <t>問４</t>
    <rPh sb="0" eb="1">
      <t>ト</t>
    </rPh>
    <phoneticPr fontId="6"/>
  </si>
  <si>
    <t>問６</t>
    <rPh sb="0" eb="1">
      <t>ト</t>
    </rPh>
    <phoneticPr fontId="6"/>
  </si>
  <si>
    <t>問７</t>
    <rPh sb="0" eb="1">
      <t>ト</t>
    </rPh>
    <phoneticPr fontId="6"/>
  </si>
  <si>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6"/>
  </si>
  <si>
    <t>問８</t>
    <rPh sb="0" eb="1">
      <t>ト</t>
    </rPh>
    <phoneticPr fontId="6"/>
  </si>
  <si>
    <t>問９</t>
    <rPh sb="0" eb="1">
      <t>ト</t>
    </rPh>
    <phoneticPr fontId="6"/>
  </si>
  <si>
    <t>問10</t>
    <rPh sb="0" eb="1">
      <t>ト</t>
    </rPh>
    <phoneticPr fontId="6"/>
  </si>
  <si>
    <t>問１</t>
    <rPh sb="0" eb="1">
      <t>ト</t>
    </rPh>
    <phoneticPr fontId="6"/>
  </si>
  <si>
    <t>問３</t>
    <rPh sb="0" eb="1">
      <t>ト</t>
    </rPh>
    <phoneticPr fontId="6"/>
  </si>
  <si>
    <t>（１）　定員超過</t>
    <rPh sb="4" eb="6">
      <t>テイイン</t>
    </rPh>
    <rPh sb="6" eb="8">
      <t>チョウカ</t>
    </rPh>
    <phoneticPr fontId="6"/>
  </si>
  <si>
    <t>サービス提供日に配置された看護職員の延べ人数</t>
  </si>
  <si>
    <t>（２）　提供拒否の禁止</t>
    <rPh sb="4" eb="6">
      <t>テイキョウ</t>
    </rPh>
    <rPh sb="6" eb="8">
      <t>キョヒ</t>
    </rPh>
    <rPh sb="9" eb="11">
      <t>キンシ</t>
    </rPh>
    <phoneticPr fontId="6"/>
  </si>
  <si>
    <t>問１</t>
    <rPh sb="0" eb="1">
      <t>トイ</t>
    </rPh>
    <phoneticPr fontId="6"/>
  </si>
  <si>
    <t>　その他日常生活費（身の回り品の費用、教養娯楽費）を利用者から一律に徴収していない。</t>
    <rPh sb="3" eb="4">
      <t>ホカ</t>
    </rPh>
    <rPh sb="4" eb="6">
      <t>ニチジョウ</t>
    </rPh>
    <rPh sb="6" eb="9">
      <t>セイカツヒ</t>
    </rPh>
    <rPh sb="10" eb="11">
      <t>ミ</t>
    </rPh>
    <rPh sb="12" eb="13">
      <t>マワ</t>
    </rPh>
    <rPh sb="14" eb="15">
      <t>ヒン</t>
    </rPh>
    <rPh sb="16" eb="18">
      <t>ヒヨウ</t>
    </rPh>
    <rPh sb="19" eb="21">
      <t>キョウヨウ</t>
    </rPh>
    <rPh sb="21" eb="24">
      <t>ゴラクヒ</t>
    </rPh>
    <rPh sb="26" eb="29">
      <t>リヨウシャ</t>
    </rPh>
    <rPh sb="31" eb="33">
      <t>イチリツ</t>
    </rPh>
    <rPh sb="34" eb="36">
      <t>チョウシュウ</t>
    </rPh>
    <phoneticPr fontId="6"/>
  </si>
  <si>
    <t>　生活相談員又は介護職員のうち１人以上は常勤職員である。</t>
    <rPh sb="1" eb="3">
      <t>セイカツ</t>
    </rPh>
    <rPh sb="3" eb="6">
      <t>ソウダンイン</t>
    </rPh>
    <rPh sb="6" eb="7">
      <t>マタ</t>
    </rPh>
    <rPh sb="8" eb="10">
      <t>カイゴ</t>
    </rPh>
    <rPh sb="10" eb="12">
      <t>ショクイン</t>
    </rPh>
    <rPh sb="16" eb="17">
      <t>ニン</t>
    </rPh>
    <rPh sb="17" eb="19">
      <t>イジョウ</t>
    </rPh>
    <rPh sb="20" eb="22">
      <t>ジョウキン</t>
    </rPh>
    <rPh sb="22" eb="24">
      <t>ショクイン</t>
    </rPh>
    <phoneticPr fontId="6"/>
  </si>
  <si>
    <t>２．設備基準について</t>
  </si>
  <si>
    <t>３．運営基準について</t>
  </si>
  <si>
    <t>備考：①　サービス提供していない日については斜線等を引いてください。</t>
    <rPh sb="0" eb="2">
      <t>ビコウ</t>
    </rPh>
    <rPh sb="9" eb="11">
      <t>テイキョウ</t>
    </rPh>
    <rPh sb="16" eb="17">
      <t>ヒ</t>
    </rPh>
    <rPh sb="22" eb="24">
      <t>シャセン</t>
    </rPh>
    <rPh sb="24" eb="25">
      <t>トウ</t>
    </rPh>
    <rPh sb="26" eb="27">
      <t>ヒ</t>
    </rPh>
    <phoneticPr fontId="15"/>
  </si>
  <si>
    <r>
      <t xml:space="preserve">   月平均利用者数</t>
    </r>
    <r>
      <rPr>
        <sz val="11"/>
        <rFont val="ＭＳ Ｐ明朝"/>
        <family val="1"/>
        <charset val="128"/>
      </rPr>
      <t>：月の利用者合計数（ｅ）÷サービス提供日数　　　　　　</t>
    </r>
    <rPh sb="3" eb="4">
      <t>ツキ</t>
    </rPh>
    <rPh sb="4" eb="6">
      <t>ヘイキン</t>
    </rPh>
    <rPh sb="6" eb="9">
      <t>リヨウシャ</t>
    </rPh>
    <rPh sb="9" eb="10">
      <t>スウ</t>
    </rPh>
    <rPh sb="11" eb="12">
      <t>ツキ</t>
    </rPh>
    <rPh sb="13" eb="16">
      <t>リヨウシャ</t>
    </rPh>
    <rPh sb="16" eb="19">
      <t>ゴウケイスウ</t>
    </rPh>
    <rPh sb="27" eb="29">
      <t>テイキョウ</t>
    </rPh>
    <rPh sb="29" eb="30">
      <t>ビ</t>
    </rPh>
    <rPh sb="30" eb="31">
      <t>スウ</t>
    </rPh>
    <phoneticPr fontId="15"/>
  </si>
  <si>
    <t>運営状況点検書で適切にできていなかった項目については、速やかに改善してください。</t>
    <rPh sb="8" eb="10">
      <t>テキセツ</t>
    </rPh>
    <rPh sb="19" eb="21">
      <t>コウモク</t>
    </rPh>
    <rPh sb="27" eb="28">
      <t>スミ</t>
    </rPh>
    <phoneticPr fontId="6"/>
  </si>
  <si>
    <t>サービス提供日に配置された看護職員の延べ人数</t>
    <rPh sb="13" eb="15">
      <t>カンゴ</t>
    </rPh>
    <rPh sb="15" eb="17">
      <t>ショクイン</t>
    </rPh>
    <phoneticPr fontId="6"/>
  </si>
  <si>
    <t>　※単位ごとに次の計算式で算出します。</t>
    <rPh sb="7" eb="8">
      <t>ツギ</t>
    </rPh>
    <rPh sb="13" eb="15">
      <t>サンシュツ</t>
    </rPh>
    <phoneticPr fontId="6"/>
  </si>
  <si>
    <t>当該月に配置された介護職員の勤務延時間数</t>
    <rPh sb="9" eb="11">
      <t>カイゴ</t>
    </rPh>
    <phoneticPr fontId="6"/>
  </si>
  <si>
    <t>当該月に配置すべき介護職員の勤務延時間数</t>
    <rPh sb="9" eb="11">
      <t>カイゴ</t>
    </rPh>
    <phoneticPr fontId="6"/>
  </si>
  <si>
    <t xml:space="preserve"> ② 　従業者の職種、員数及び職務の内容＜単位ごとに＞</t>
    <rPh sb="21" eb="23">
      <t>タンイ</t>
    </rPh>
    <phoneticPr fontId="6"/>
  </si>
  <si>
    <t xml:space="preserve"> ③ 　営業日及び営業時間（サービス提供時間＜単位ごとに＞）</t>
    <rPh sb="18" eb="20">
      <t>テイキョウ</t>
    </rPh>
    <rPh sb="20" eb="22">
      <t>ジカン</t>
    </rPh>
    <rPh sb="23" eb="25">
      <t>タンイ</t>
    </rPh>
    <phoneticPr fontId="6"/>
  </si>
  <si>
    <t xml:space="preserve"> ⑦　 サービス利用に当たっての留意事項</t>
    <rPh sb="8" eb="10">
      <t>リヨウ</t>
    </rPh>
    <rPh sb="11" eb="12">
      <t>ア</t>
    </rPh>
    <rPh sb="16" eb="18">
      <t>リュウイ</t>
    </rPh>
    <rPh sb="18" eb="20">
      <t>ジコウ</t>
    </rPh>
    <phoneticPr fontId="6"/>
  </si>
  <si>
    <t>日</t>
    <rPh sb="0" eb="1">
      <t>ニチ</t>
    </rPh>
    <phoneticPr fontId="6"/>
  </si>
  <si>
    <t>合計</t>
  </si>
  <si>
    <t>問2</t>
    <rPh sb="0" eb="1">
      <t>ト</t>
    </rPh>
    <phoneticPr fontId="6"/>
  </si>
  <si>
    <t xml:space="preserve"> ①   事業の目的、運営の方針、事業所名称、事業所所在地</t>
    <rPh sb="5" eb="7">
      <t>ジギョウ</t>
    </rPh>
    <rPh sb="8" eb="10">
      <t>モクテキ</t>
    </rPh>
    <rPh sb="11" eb="13">
      <t>ウンエイ</t>
    </rPh>
    <rPh sb="14" eb="16">
      <t>ホウシン</t>
    </rPh>
    <rPh sb="17" eb="19">
      <t>ジギョウ</t>
    </rPh>
    <rPh sb="19" eb="20">
      <t>ショ</t>
    </rPh>
    <rPh sb="20" eb="22">
      <t>メイショウ</t>
    </rPh>
    <rPh sb="23" eb="26">
      <t>ジギョウショ</t>
    </rPh>
    <rPh sb="26" eb="29">
      <t>ショザイチ</t>
    </rPh>
    <phoneticPr fontId="6"/>
  </si>
  <si>
    <t xml:space="preserve"> ⑨　 非常災害対策に関する事項</t>
    <rPh sb="4" eb="6">
      <t>ヒジョウ</t>
    </rPh>
    <rPh sb="6" eb="8">
      <t>サイガイ</t>
    </rPh>
    <rPh sb="8" eb="10">
      <t>タイサク</t>
    </rPh>
    <rPh sb="11" eb="12">
      <t>カン</t>
    </rPh>
    <rPh sb="14" eb="16">
      <t>ジコウ</t>
    </rPh>
    <phoneticPr fontId="6"/>
  </si>
  <si>
    <t>　作成した栄養ケア計画については、栄養改善サービスの対象となる利用者又はその家族に説明し、その同意を得ている。また、同意を得られた日以降に提供したサービスについて当該加算を算定している。</t>
    <rPh sb="5" eb="7">
      <t>エイヨウ</t>
    </rPh>
    <rPh sb="58" eb="60">
      <t>ドウイ</t>
    </rPh>
    <rPh sb="61" eb="62">
      <t>エ</t>
    </rPh>
    <rPh sb="65" eb="66">
      <t>ヒ</t>
    </rPh>
    <rPh sb="66" eb="68">
      <t>イコウ</t>
    </rPh>
    <rPh sb="69" eb="71">
      <t>テイキョウ</t>
    </rPh>
    <rPh sb="81" eb="83">
      <t>トウガイ</t>
    </rPh>
    <rPh sb="83" eb="85">
      <t>カサン</t>
    </rPh>
    <rPh sb="86" eb="88">
      <t>サンテイ</t>
    </rPh>
    <phoneticPr fontId="6"/>
  </si>
  <si>
    <t>　月の１営業日当たりの平均利用者数が、事業所の運営規程に定められた利用定員を超過した月がない。</t>
    <rPh sb="19" eb="22">
      <t>ジギョウショ</t>
    </rPh>
    <rPh sb="23" eb="25">
      <t>ウンエイ</t>
    </rPh>
    <rPh sb="25" eb="27">
      <t>キテイ</t>
    </rPh>
    <rPh sb="28" eb="29">
      <t>サダ</t>
    </rPh>
    <rPh sb="33" eb="35">
      <t>リヨウ</t>
    </rPh>
    <rPh sb="35" eb="37">
      <t>テイイン</t>
    </rPh>
    <phoneticPr fontId="6"/>
  </si>
  <si>
    <t>サービス提供日数</t>
    <rPh sb="7" eb="8">
      <t>スウ</t>
    </rPh>
    <phoneticPr fontId="6"/>
  </si>
  <si>
    <t>●</t>
    <phoneticPr fontId="6"/>
  </si>
  <si>
    <t>●</t>
    <phoneticPr fontId="6"/>
  </si>
  <si>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rPh sb="23" eb="25">
      <t>リヨウ</t>
    </rPh>
    <phoneticPr fontId="6"/>
  </si>
  <si>
    <t>＜利用者数一覧表＞</t>
    <rPh sb="1" eb="4">
      <t>リヨウシャ</t>
    </rPh>
    <rPh sb="4" eb="5">
      <t>スウ</t>
    </rPh>
    <phoneticPr fontId="15"/>
  </si>
  <si>
    <t>○　定員を超える受け入れを行った日のある月について作成してください。</t>
    <rPh sb="2" eb="4">
      <t>テイイン</t>
    </rPh>
    <rPh sb="5" eb="6">
      <t>コ</t>
    </rPh>
    <rPh sb="8" eb="9">
      <t>ウ</t>
    </rPh>
    <rPh sb="10" eb="11">
      <t>イ</t>
    </rPh>
    <rPh sb="13" eb="14">
      <t>オコナ</t>
    </rPh>
    <rPh sb="16" eb="17">
      <t>ヒ</t>
    </rPh>
    <rPh sb="20" eb="21">
      <t>ツキ</t>
    </rPh>
    <rPh sb="25" eb="27">
      <t>サクセイ</t>
    </rPh>
    <phoneticPr fontId="15"/>
  </si>
  <si>
    <t>○　単位ごとに作成してください。</t>
    <rPh sb="2" eb="4">
      <t>タンイ</t>
    </rPh>
    <rPh sb="7" eb="9">
      <t>サクセイ</t>
    </rPh>
    <phoneticPr fontId="15"/>
  </si>
  <si>
    <t>（１）　利用者数</t>
    <rPh sb="4" eb="7">
      <t>リヨウシャ</t>
    </rPh>
    <rPh sb="7" eb="8">
      <t>スウ</t>
    </rPh>
    <phoneticPr fontId="15"/>
  </si>
  <si>
    <t>月の</t>
    <rPh sb="0" eb="1">
      <t>ツキ</t>
    </rPh>
    <phoneticPr fontId="15"/>
  </si>
  <si>
    <t>要介護１～５</t>
    <rPh sb="0" eb="3">
      <t>ヨウカイゴ</t>
    </rPh>
    <phoneticPr fontId="15"/>
  </si>
  <si>
    <t>利用者合計数　(a)+(b)</t>
    <rPh sb="0" eb="3">
      <t>リヨウシャ</t>
    </rPh>
    <rPh sb="3" eb="5">
      <t>ゴウケイ</t>
    </rPh>
    <rPh sb="5" eb="6">
      <t>スウ</t>
    </rPh>
    <phoneticPr fontId="15"/>
  </si>
  <si>
    <t>名</t>
    <rPh sb="0" eb="1">
      <t>メイ</t>
    </rPh>
    <phoneticPr fontId="15"/>
  </si>
  <si>
    <t>日</t>
    <rPh sb="0" eb="1">
      <t>ニチ</t>
    </rPh>
    <phoneticPr fontId="15"/>
  </si>
  <si>
    <t>人     (f)</t>
    <rPh sb="0" eb="1">
      <t>ニン</t>
    </rPh>
    <phoneticPr fontId="15"/>
  </si>
  <si>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5"/>
  </si>
  <si>
    <t>問２</t>
    <rPh sb="0" eb="1">
      <t>トイ</t>
    </rPh>
    <phoneticPr fontId="6"/>
  </si>
  <si>
    <t>問４</t>
    <rPh sb="0" eb="1">
      <t>トイ</t>
    </rPh>
    <phoneticPr fontId="6"/>
  </si>
  <si>
    <t>問６</t>
    <rPh sb="0" eb="1">
      <t>トイ</t>
    </rPh>
    <phoneticPr fontId="6"/>
  </si>
  <si>
    <t>　月の１営業日当たりの平均利用者数が、事業所の運営規程に定められた利用定員を超過した単位がある場合、次の月の介護報酬については、当該単位の利用者全員について所定単位数の70/100に相当する単位数を算定している。</t>
    <rPh sb="19" eb="22">
      <t>ジギョウショ</t>
    </rPh>
    <rPh sb="23" eb="25">
      <t>ウンエイ</t>
    </rPh>
    <rPh sb="25" eb="27">
      <t>キテイ</t>
    </rPh>
    <rPh sb="28" eb="29">
      <t>サダ</t>
    </rPh>
    <rPh sb="33" eb="35">
      <t>リヨウ</t>
    </rPh>
    <rPh sb="35" eb="37">
      <t>テイイン</t>
    </rPh>
    <rPh sb="38" eb="40">
      <t>チョウカ</t>
    </rPh>
    <rPh sb="91" eb="93">
      <t>ソウトウ</t>
    </rPh>
    <rPh sb="95" eb="98">
      <t>タンイスウ</t>
    </rPh>
    <phoneticPr fontId="6"/>
  </si>
  <si>
    <t>　従業者の勤務形態一覧表（シフト表など）を作成している。</t>
    <rPh sb="7" eb="9">
      <t>ケイタイ</t>
    </rPh>
    <rPh sb="9" eb="11">
      <t>イチラン</t>
    </rPh>
    <rPh sb="11" eb="12">
      <t>ヒョウ</t>
    </rPh>
    <rPh sb="16" eb="17">
      <t>ヒョウ</t>
    </rPh>
    <phoneticPr fontId="6"/>
  </si>
  <si>
    <t>　全従業者について、タイムカード等により、勤務実績が分かるようにしている。</t>
    <rPh sb="2" eb="5">
      <t>ジュウギョウシャ</t>
    </rPh>
    <phoneticPr fontId="6"/>
  </si>
  <si>
    <t>　事業所専用の便所と洗面設備を設置している。</t>
    <rPh sb="1" eb="4">
      <t>ジギョウショ</t>
    </rPh>
    <rPh sb="4" eb="6">
      <t>センヨウ</t>
    </rPh>
    <rPh sb="7" eb="9">
      <t>ベンジョ</t>
    </rPh>
    <rPh sb="10" eb="12">
      <t>センメン</t>
    </rPh>
    <rPh sb="12" eb="14">
      <t>セツビ</t>
    </rPh>
    <rPh sb="15" eb="17">
      <t>セッチ</t>
    </rPh>
    <phoneticPr fontId="6"/>
  </si>
  <si>
    <t>・別紙１　勤務形態一覧表</t>
    <rPh sb="1" eb="3">
      <t>ベッシ</t>
    </rPh>
    <rPh sb="5" eb="7">
      <t>キンム</t>
    </rPh>
    <rPh sb="7" eb="9">
      <t>ケイタイ</t>
    </rPh>
    <rPh sb="9" eb="11">
      <t>イチラン</t>
    </rPh>
    <rPh sb="11" eb="12">
      <t>ヒョウ</t>
    </rPh>
    <phoneticPr fontId="6"/>
  </si>
  <si>
    <t>ア</t>
    <phoneticPr fontId="6"/>
  </si>
  <si>
    <t>イ</t>
    <phoneticPr fontId="6"/>
  </si>
  <si>
    <t>エ</t>
    <phoneticPr fontId="6"/>
  </si>
  <si>
    <t>②</t>
    <phoneticPr fontId="6"/>
  </si>
  <si>
    <t>◎「勤務形態一覧表」等を添付してください。</t>
    <rPh sb="2" eb="4">
      <t>キンム</t>
    </rPh>
    <rPh sb="4" eb="6">
      <t>ケイタイ</t>
    </rPh>
    <rPh sb="6" eb="9">
      <t>イチランヒョウ</t>
    </rPh>
    <rPh sb="10" eb="11">
      <t>トウ</t>
    </rPh>
    <rPh sb="12" eb="14">
      <t>テンプ</t>
    </rPh>
    <phoneticPr fontId="6"/>
  </si>
  <si>
    <t>電話番号</t>
    <rPh sb="0" eb="2">
      <t>デンワ</t>
    </rPh>
    <rPh sb="2" eb="4">
      <t>バンゴウ</t>
    </rPh>
    <phoneticPr fontId="6"/>
  </si>
  <si>
    <t xml:space="preserve">　居宅介護支援事業者（介護予防支援事業者）又はその従業者に対し、利用者に対して特定の事業者によるサービスを利用させることの対償として、金品その他の財産上の利益を供与していない。 </t>
    <rPh sb="11" eb="20">
      <t>カイゴヨボウシエンジギョウシャ</t>
    </rPh>
    <phoneticPr fontId="6"/>
  </si>
  <si>
    <t>　利用者に対するサービスの提供に関する次に掲げる記録を整備し、記録の種類に応じて定められた期間保存している。</t>
    <rPh sb="13" eb="15">
      <t>テイキョウ</t>
    </rPh>
    <rPh sb="16" eb="17">
      <t>カン</t>
    </rPh>
    <phoneticPr fontId="6"/>
  </si>
  <si>
    <t>次の添付書類を忘れずに作成し、添付してください。</t>
    <rPh sb="0" eb="1">
      <t>ツギ</t>
    </rPh>
    <phoneticPr fontId="6"/>
  </si>
  <si>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6"/>
  </si>
  <si>
    <t>問3</t>
    <rPh sb="0" eb="1">
      <t>トイ</t>
    </rPh>
    <phoneticPr fontId="6"/>
  </si>
  <si>
    <t>　重要事項説明書に、次の項目を記載している。</t>
    <rPh sb="1" eb="3">
      <t>ジュウヨウ</t>
    </rPh>
    <rPh sb="3" eb="5">
      <t>ジコウ</t>
    </rPh>
    <rPh sb="5" eb="8">
      <t>セツメイショ</t>
    </rPh>
    <rPh sb="10" eb="11">
      <t>ツギ</t>
    </rPh>
    <rPh sb="12" eb="14">
      <t>コウモク</t>
    </rPh>
    <rPh sb="15" eb="17">
      <t>キサイ</t>
    </rPh>
    <phoneticPr fontId="6"/>
  </si>
  <si>
    <t>年</t>
    <rPh sb="0" eb="1">
      <t>ネン</t>
    </rPh>
    <phoneticPr fontId="6"/>
  </si>
  <si>
    <t>月</t>
    <rPh sb="0" eb="1">
      <t>ガツ</t>
    </rPh>
    <phoneticPr fontId="6"/>
  </si>
  <si>
    <t>　静養室のベッドは常時使用できるようにしている。</t>
    <rPh sb="1" eb="3">
      <t>セイヨウ</t>
    </rPh>
    <rPh sb="3" eb="4">
      <t>シツ</t>
    </rPh>
    <rPh sb="9" eb="11">
      <t>ジョウジ</t>
    </rPh>
    <rPh sb="11" eb="13">
      <t>シヨウ</t>
    </rPh>
    <phoneticPr fontId="6"/>
  </si>
  <si>
    <t xml:space="preserve"> ⑤ 　サービスの内容及び利用料その他の費用の額（別紙料金表含む）</t>
    <rPh sb="25" eb="27">
      <t>ベッシ</t>
    </rPh>
    <rPh sb="27" eb="29">
      <t>リョウキン</t>
    </rPh>
    <rPh sb="29" eb="30">
      <t>ヒョウ</t>
    </rPh>
    <rPh sb="30" eb="31">
      <t>フク</t>
    </rPh>
    <phoneticPr fontId="6"/>
  </si>
  <si>
    <t>当該サービスを継続しないことにより、口腔機能が著しく低下するおそれのある者</t>
    <rPh sb="36" eb="37">
      <t>モノ</t>
    </rPh>
    <phoneticPr fontId="6"/>
  </si>
  <si>
    <t>　次のいずれかに該当する者であって、口腔機能向上サービスの提供が必要と認められる者に算定している。</t>
    <rPh sb="42" eb="44">
      <t>サンテイ</t>
    </rPh>
    <phoneticPr fontId="6"/>
  </si>
  <si>
    <t>問4</t>
    <rPh sb="0" eb="1">
      <t>ト</t>
    </rPh>
    <phoneticPr fontId="6"/>
  </si>
  <si>
    <t>　消防法その他の法令等に規定された設備を設置しており、定期的に設備点検を行っている（消火器・スプリンクラー等）。</t>
    <rPh sb="1" eb="4">
      <t>ショウボウホウ</t>
    </rPh>
    <rPh sb="6" eb="7">
      <t>ホカ</t>
    </rPh>
    <rPh sb="8" eb="10">
      <t>ホウレイ</t>
    </rPh>
    <rPh sb="10" eb="11">
      <t>トウ</t>
    </rPh>
    <rPh sb="12" eb="14">
      <t>キテイ</t>
    </rPh>
    <rPh sb="17" eb="19">
      <t>セツビ</t>
    </rPh>
    <rPh sb="20" eb="22">
      <t>セッチ</t>
    </rPh>
    <rPh sb="42" eb="45">
      <t>ショウカキ</t>
    </rPh>
    <rPh sb="53" eb="54">
      <t>トウ</t>
    </rPh>
    <phoneticPr fontId="6"/>
  </si>
  <si>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rPh sb="30" eb="31">
      <t>トウ</t>
    </rPh>
    <phoneticPr fontId="6"/>
  </si>
  <si>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rPh sb="60" eb="61">
      <t>トウ</t>
    </rPh>
    <rPh sb="72" eb="74">
      <t>チイキ</t>
    </rPh>
    <rPh sb="74" eb="76">
      <t>ホウカツ</t>
    </rPh>
    <rPh sb="76" eb="78">
      <t>シエン</t>
    </rPh>
    <rPh sb="82" eb="83">
      <t>マタ</t>
    </rPh>
    <rPh sb="92" eb="93">
      <t>モ</t>
    </rPh>
    <phoneticPr fontId="6"/>
  </si>
  <si>
    <t>※利用者全員に実施していなければ×</t>
    <rPh sb="1" eb="4">
      <t>リヨウシャ</t>
    </rPh>
    <rPh sb="7" eb="9">
      <t>ジッシ</t>
    </rPh>
    <phoneticPr fontId="6"/>
  </si>
  <si>
    <t>　サービス提供中に利用者に病状の急変等が生じた場合その他必要な場合には、速やかに主治の医師への連絡を行い指示を求める等の必要な措置を講じている。</t>
    <rPh sb="7" eb="8">
      <t>ナカ</t>
    </rPh>
    <rPh sb="27" eb="28">
      <t>タ</t>
    </rPh>
    <rPh sb="28" eb="30">
      <t>ヒツヨウ</t>
    </rPh>
    <rPh sb="31" eb="33">
      <t>バアイ</t>
    </rPh>
    <phoneticPr fontId="6"/>
  </si>
  <si>
    <t>宿泊サービス実施の有無</t>
    <rPh sb="0" eb="2">
      <t>シュクハク</t>
    </rPh>
    <rPh sb="6" eb="8">
      <t>ジッシ</t>
    </rPh>
    <rPh sb="9" eb="11">
      <t>ウム</t>
    </rPh>
    <phoneticPr fontId="6"/>
  </si>
  <si>
    <t xml:space="preserve">  利用者がその有する能力を最大限活用することができるような方法によるサービスの提供に努めている。できる限り自立した日常生活を営むことができるよう支援する。</t>
    <rPh sb="52" eb="53">
      <t>カギ</t>
    </rPh>
    <rPh sb="54" eb="56">
      <t>ジリツ</t>
    </rPh>
    <rPh sb="58" eb="60">
      <t>ニチジョウ</t>
    </rPh>
    <rPh sb="60" eb="62">
      <t>セイカツ</t>
    </rPh>
    <rPh sb="63" eb="64">
      <t>イトナ</t>
    </rPh>
    <rPh sb="73" eb="75">
      <t>シエン</t>
    </rPh>
    <phoneticPr fontId="6"/>
  </si>
  <si>
    <t>問３</t>
    <rPh sb="0" eb="1">
      <t>トイ</t>
    </rPh>
    <phoneticPr fontId="6"/>
  </si>
  <si>
    <t>　衛生管理等について定期的な研修等を行うとともに、新規採用時には必ず感染症対策の研修を実施している。</t>
    <rPh sb="1" eb="3">
      <t>エイセイ</t>
    </rPh>
    <rPh sb="3" eb="5">
      <t>カンリ</t>
    </rPh>
    <rPh sb="5" eb="6">
      <t>トウ</t>
    </rPh>
    <rPh sb="10" eb="13">
      <t>テイキテキ</t>
    </rPh>
    <rPh sb="14" eb="17">
      <t>ケンシュウトウ</t>
    </rPh>
    <rPh sb="18" eb="19">
      <t>オコナ</t>
    </rPh>
    <rPh sb="25" eb="27">
      <t>シンキ</t>
    </rPh>
    <rPh sb="27" eb="29">
      <t>サイヨウ</t>
    </rPh>
    <rPh sb="29" eb="30">
      <t>ジ</t>
    </rPh>
    <rPh sb="32" eb="33">
      <t>カナラ</t>
    </rPh>
    <rPh sb="34" eb="37">
      <t>カンセンショウ</t>
    </rPh>
    <rPh sb="37" eb="39">
      <t>タイサク</t>
    </rPh>
    <rPh sb="40" eb="42">
      <t>ケンシュウ</t>
    </rPh>
    <rPh sb="43" eb="45">
      <t>ジッシ</t>
    </rPh>
    <phoneticPr fontId="6"/>
  </si>
  <si>
    <t xml:space="preserve"> 自らその提供するサービスの質の評価を行い、主治の医師又は歯科医師ともに連携を図り、常にその改善を図っている。</t>
    <rPh sb="1" eb="2">
      <t>ミズカ</t>
    </rPh>
    <rPh sb="5" eb="7">
      <t>テイキョウ</t>
    </rPh>
    <rPh sb="14" eb="15">
      <t>シツ</t>
    </rPh>
    <rPh sb="16" eb="18">
      <t>ヒョウカ</t>
    </rPh>
    <rPh sb="19" eb="20">
      <t>オコナ</t>
    </rPh>
    <rPh sb="22" eb="24">
      <t>シュチ</t>
    </rPh>
    <rPh sb="25" eb="27">
      <t>イシ</t>
    </rPh>
    <rPh sb="27" eb="28">
      <t>マタ</t>
    </rPh>
    <rPh sb="29" eb="31">
      <t>シカ</t>
    </rPh>
    <rPh sb="31" eb="33">
      <t>イシ</t>
    </rPh>
    <rPh sb="36" eb="38">
      <t>レンケイ</t>
    </rPh>
    <rPh sb="39" eb="40">
      <t>ハカ</t>
    </rPh>
    <rPh sb="42" eb="43">
      <t>ツネ</t>
    </rPh>
    <rPh sb="46" eb="48">
      <t>カイゼン</t>
    </rPh>
    <rPh sb="49" eb="50">
      <t>ハカ</t>
    </rPh>
    <phoneticPr fontId="6"/>
  </si>
  <si>
    <t>　事故が発生した際にはその原因を解明し、再発防止の対策を講じている。　</t>
    <rPh sb="1" eb="3">
      <t>ジコ</t>
    </rPh>
    <rPh sb="4" eb="6">
      <t>ハッセイ</t>
    </rPh>
    <rPh sb="8" eb="9">
      <t>サイ</t>
    </rPh>
    <rPh sb="13" eb="15">
      <t>ゲンイン</t>
    </rPh>
    <rPh sb="16" eb="18">
      <t>カイメイ</t>
    </rPh>
    <rPh sb="20" eb="22">
      <t>サイハツ</t>
    </rPh>
    <rPh sb="22" eb="24">
      <t>ボウシ</t>
    </rPh>
    <rPh sb="25" eb="27">
      <t>タイサク</t>
    </rPh>
    <rPh sb="28" eb="29">
      <t>コウ</t>
    </rPh>
    <phoneticPr fontId="6"/>
  </si>
  <si>
    <t>　中重度の要介護者であっても社会性の維持を図り在宅生活の継続に資するケアを計画的に実施するプログラムを作成している。</t>
    <rPh sb="1" eb="2">
      <t>チュウ</t>
    </rPh>
    <rPh sb="2" eb="4">
      <t>ジュウド</t>
    </rPh>
    <rPh sb="5" eb="6">
      <t>ヨウ</t>
    </rPh>
    <rPh sb="6" eb="9">
      <t>カイゴシャ</t>
    </rPh>
    <rPh sb="14" eb="17">
      <t>シャカイセイ</t>
    </rPh>
    <rPh sb="18" eb="20">
      <t>イジ</t>
    </rPh>
    <rPh sb="21" eb="22">
      <t>ハカ</t>
    </rPh>
    <rPh sb="23" eb="25">
      <t>ザイタク</t>
    </rPh>
    <rPh sb="25" eb="27">
      <t>セイカツ</t>
    </rPh>
    <rPh sb="28" eb="30">
      <t>ケイゾク</t>
    </rPh>
    <rPh sb="31" eb="32">
      <t>シ</t>
    </rPh>
    <rPh sb="37" eb="40">
      <t>ケイカクテキ</t>
    </rPh>
    <rPh sb="41" eb="43">
      <t>ジッシ</t>
    </rPh>
    <rPh sb="51" eb="53">
      <t>サクセイ</t>
    </rPh>
    <phoneticPr fontId="6"/>
  </si>
  <si>
    <t>　認知症の症状の進行の緩和に資するケアを計画的に実施するプログラムを作成している。</t>
    <rPh sb="1" eb="3">
      <t>ニンチ</t>
    </rPh>
    <rPh sb="3" eb="4">
      <t>ショウ</t>
    </rPh>
    <rPh sb="5" eb="7">
      <t>ショウジョウ</t>
    </rPh>
    <rPh sb="8" eb="10">
      <t>シンコウ</t>
    </rPh>
    <rPh sb="11" eb="13">
      <t>カンワ</t>
    </rPh>
    <rPh sb="14" eb="15">
      <t>シ</t>
    </rPh>
    <rPh sb="20" eb="23">
      <t>ケイカクテキ</t>
    </rPh>
    <rPh sb="24" eb="26">
      <t>ジッシ</t>
    </rPh>
    <rPh sb="34" eb="36">
      <t>サクセイ</t>
    </rPh>
    <phoneticPr fontId="6"/>
  </si>
  <si>
    <t>問５</t>
    <rPh sb="0" eb="1">
      <t>トイ</t>
    </rPh>
    <phoneticPr fontId="6"/>
  </si>
  <si>
    <t>　受け入れた若年性認知症利用者ごとに個別の担当者を決めている。</t>
    <rPh sb="1" eb="2">
      <t>ウ</t>
    </rPh>
    <rPh sb="3" eb="4">
      <t>イ</t>
    </rPh>
    <rPh sb="6" eb="9">
      <t>ジャクネンセイ</t>
    </rPh>
    <rPh sb="9" eb="11">
      <t>ニンチ</t>
    </rPh>
    <rPh sb="11" eb="12">
      <t>ショウ</t>
    </rPh>
    <rPh sb="12" eb="15">
      <t>リヨウシャ</t>
    </rPh>
    <rPh sb="18" eb="20">
      <t>コベツ</t>
    </rPh>
    <rPh sb="21" eb="24">
      <t>タントウシャ</t>
    </rPh>
    <rPh sb="25" eb="26">
      <t>キ</t>
    </rPh>
    <phoneticPr fontId="6"/>
  </si>
  <si>
    <t>点検者（職・氏名）※原則として管理者が行ってください。　</t>
    <phoneticPr fontId="6"/>
  </si>
  <si>
    <t>介護保険事業所番号</t>
    <phoneticPr fontId="6"/>
  </si>
  <si>
    <t>〒</t>
    <phoneticPr fontId="6"/>
  </si>
  <si>
    <t>-</t>
    <phoneticPr fontId="6"/>
  </si>
  <si>
    <t>有</t>
    <phoneticPr fontId="6"/>
  </si>
  <si>
    <t>・</t>
    <phoneticPr fontId="6"/>
  </si>
  <si>
    <t>無</t>
    <phoneticPr fontId="6"/>
  </si>
  <si>
    <t>有</t>
    <phoneticPr fontId="6"/>
  </si>
  <si>
    <t>　管理者は、事業所の従業者の管理及びサービスの利用の申込みに係る調整、業務の実施状況の把握その他の管理を一元的に行っている。</t>
    <rPh sb="6" eb="9">
      <t>ジギョウトコロ</t>
    </rPh>
    <phoneticPr fontId="6"/>
  </si>
  <si>
    <t>　管理者は、事業所の従業者に運営基準を遵守させるため必要な指揮命令を行っている。</t>
    <rPh sb="6" eb="9">
      <t>ジギョウトコロ</t>
    </rPh>
    <rPh sb="14" eb="16">
      <t>ウンエイ</t>
    </rPh>
    <rPh sb="16" eb="18">
      <t>キジュン</t>
    </rPh>
    <phoneticPr fontId="6"/>
  </si>
  <si>
    <t>　管理者自身を含む従業者全員の雇用契約書等の写しを事業所に保管している。</t>
    <rPh sb="19" eb="20">
      <t>ショ</t>
    </rPh>
    <phoneticPr fontId="6"/>
  </si>
  <si>
    <t>　生活相談員、看護職員、機能訓練指導員等、所定の資格が必要な職員を雇用する際は、資格証等を確認するとともに、その写しを事業所に保管している。</t>
    <rPh sb="1" eb="3">
      <t>セイカツ</t>
    </rPh>
    <rPh sb="3" eb="6">
      <t>ソウダンイン</t>
    </rPh>
    <rPh sb="7" eb="9">
      <t>カンゴ</t>
    </rPh>
    <rPh sb="9" eb="11">
      <t>ショクイン</t>
    </rPh>
    <rPh sb="12" eb="14">
      <t>キノウ</t>
    </rPh>
    <rPh sb="14" eb="16">
      <t>クンレン</t>
    </rPh>
    <rPh sb="16" eb="19">
      <t>シドウイン</t>
    </rPh>
    <rPh sb="19" eb="20">
      <t>トウ</t>
    </rPh>
    <rPh sb="21" eb="23">
      <t>ショテイ</t>
    </rPh>
    <rPh sb="24" eb="26">
      <t>シカク</t>
    </rPh>
    <rPh sb="27" eb="29">
      <t>ヒツヨウ</t>
    </rPh>
    <rPh sb="30" eb="32">
      <t>ショクイン</t>
    </rPh>
    <rPh sb="33" eb="35">
      <t>コヨウ</t>
    </rPh>
    <rPh sb="37" eb="38">
      <t>サイ</t>
    </rPh>
    <rPh sb="40" eb="42">
      <t>シカク</t>
    </rPh>
    <rPh sb="42" eb="43">
      <t>ショウ</t>
    </rPh>
    <rPh sb="43" eb="44">
      <t>トウ</t>
    </rPh>
    <rPh sb="45" eb="47">
      <t>カクニン</t>
    </rPh>
    <rPh sb="56" eb="57">
      <t>ウツ</t>
    </rPh>
    <rPh sb="59" eb="62">
      <t>ジギョウショ</t>
    </rPh>
    <rPh sb="63" eb="65">
      <t>ホカン</t>
    </rPh>
    <phoneticPr fontId="6"/>
  </si>
  <si>
    <t>①</t>
    <phoneticPr fontId="6"/>
  </si>
  <si>
    <t>②</t>
    <phoneticPr fontId="6"/>
  </si>
  <si>
    <t>　単位ごとに、サービス提供日ごとに、専従の看護職員を１以上配置している。</t>
    <rPh sb="18" eb="20">
      <t>センジュウ</t>
    </rPh>
    <phoneticPr fontId="6"/>
  </si>
  <si>
    <t>　単位ごとに、平均提供時間数に応じて、専従の介護職員の勤務延時間数を次のとおり適切に確保している。</t>
    <rPh sb="19" eb="21">
      <t>センジュウ</t>
    </rPh>
    <rPh sb="34" eb="35">
      <t>ツギ</t>
    </rPh>
    <phoneticPr fontId="6"/>
  </si>
  <si>
    <t>　　　　　　→確保すべき勤務延時間数＝平均提供時間数</t>
    <phoneticPr fontId="6"/>
  </si>
  <si>
    <t>　※平均提供時間数＝利用者ごとの提供時間数の合計÷利用者数</t>
    <phoneticPr fontId="6"/>
  </si>
  <si>
    <t>③</t>
    <phoneticPr fontId="6"/>
  </si>
  <si>
    <t>（１）　設備及び備品等</t>
    <rPh sb="4" eb="6">
      <t>セツビ</t>
    </rPh>
    <rPh sb="6" eb="7">
      <t>オヨ</t>
    </rPh>
    <rPh sb="8" eb="10">
      <t>ビヒン</t>
    </rPh>
    <rPh sb="10" eb="11">
      <t>トウ</t>
    </rPh>
    <phoneticPr fontId="6"/>
  </si>
  <si>
    <t>　食堂及び機能訓練室は、それぞれ必要な広さを有するものとし、その合計した面積（有効面積）は、３平方メートルに利用定員を乗じて得た面積以上である。</t>
    <phoneticPr fontId="6"/>
  </si>
  <si>
    <t>ア</t>
    <phoneticPr fontId="6"/>
  </si>
  <si>
    <t>法人及び事業所の概要（法人名、事業所名、事業所番号、併設サービスなど）</t>
    <phoneticPr fontId="6"/>
  </si>
  <si>
    <t>イ</t>
    <phoneticPr fontId="6"/>
  </si>
  <si>
    <t>事業所の営業日、営業時間、サービス提供日又はサービス提供時間</t>
    <phoneticPr fontId="6"/>
  </si>
  <si>
    <t>ウ</t>
    <phoneticPr fontId="6"/>
  </si>
  <si>
    <t>サービスの内容及び利用料その他の費用の額</t>
    <phoneticPr fontId="6"/>
  </si>
  <si>
    <t>エ</t>
    <phoneticPr fontId="6"/>
  </si>
  <si>
    <t>通常の事業の実施地域</t>
    <phoneticPr fontId="6"/>
  </si>
  <si>
    <t>オ</t>
    <phoneticPr fontId="6"/>
  </si>
  <si>
    <t>従業者の勤務体制</t>
    <phoneticPr fontId="6"/>
  </si>
  <si>
    <t>カ</t>
    <phoneticPr fontId="6"/>
  </si>
  <si>
    <t>事故発生時の対応</t>
    <phoneticPr fontId="6"/>
  </si>
  <si>
    <t>キ</t>
    <phoneticPr fontId="6"/>
  </si>
  <si>
    <t>苦情・相談体制（事業所担当、市町村、国民健康保険団体連合会などの窓口も記載）</t>
    <phoneticPr fontId="6"/>
  </si>
  <si>
    <t>ク</t>
    <phoneticPr fontId="6"/>
  </si>
  <si>
    <t>その他利用申込者がサービスを選択するために必要な重要事項（秘密保持、従業者の研修等）</t>
    <rPh sb="29" eb="31">
      <t>ヒミツ</t>
    </rPh>
    <rPh sb="31" eb="33">
      <t>ホジ</t>
    </rPh>
    <rPh sb="34" eb="37">
      <t>ジュウギョウシャ</t>
    </rPh>
    <rPh sb="38" eb="40">
      <t>ケンシュウ</t>
    </rPh>
    <rPh sb="40" eb="41">
      <t>トウ</t>
    </rPh>
    <phoneticPr fontId="6"/>
  </si>
  <si>
    <t>　被保険者証に、認定審査会意見が記載されているときは、当該認定審査会意見に配慮して、サービスを提供するように努めている。</t>
    <phoneticPr fontId="6"/>
  </si>
  <si>
    <t>（８）　法定代理受領サービスの提供を受けるための援助</t>
    <phoneticPr fontId="6"/>
  </si>
  <si>
    <t>※</t>
    <phoneticPr fontId="6"/>
  </si>
  <si>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6"/>
  </si>
  <si>
    <t>※</t>
    <phoneticPr fontId="6"/>
  </si>
  <si>
    <t>（１０）　居宅サービス計画等の変更の援助</t>
    <phoneticPr fontId="6"/>
  </si>
  <si>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6"/>
  </si>
  <si>
    <t>（１３）　保険給付の請求のための証明書の交付</t>
    <phoneticPr fontId="6"/>
  </si>
  <si>
    <t>　利用者の要介護状態の軽減又は悪化の防止に資するよう、又は要支援認定を受けている利用者については要介護状態にならないよう、その目標を設定し、計画的に行っている。</t>
    <phoneticPr fontId="6"/>
  </si>
  <si>
    <t xml:space="preserve">  利用者とのコミュニケーションを十分に図ることその他の様々な方法により、利用者が主体的に事業に参加するよう適切な働きかけに努めている。</t>
    <phoneticPr fontId="6"/>
  </si>
  <si>
    <t>　サービスの提供に当たっては、懇切丁寧に行うことを旨とし、利用者又はその家族に対し、サービスの提供方法等について、理解しやすいように説明を行っている。</t>
    <phoneticPr fontId="6"/>
  </si>
  <si>
    <t>　介護技術の進歩に対応し、適切な介護技術をもってサービスの提供を行っている。</t>
    <phoneticPr fontId="6"/>
  </si>
  <si>
    <t>　常に利用者の心身の状況を的確に把握しつつ、相談援助等の生活指導、機能訓練その他必要なサービスを利用者の希望に添って適切に提供している。特に、認知症である要介護者に対しては、必要に応じ、その特性に対応したサービスの提供ができる体制を整えている。</t>
    <phoneticPr fontId="6"/>
  </si>
  <si>
    <t xml:space="preserve">　サービスを受けている利用者が次のいずれかに該当する場合は、遅滞なく、意見を付してその旨を市町村に通知している。 </t>
    <phoneticPr fontId="6"/>
  </si>
  <si>
    <t>偽りその他不正な行為によって保険給付を受け、又は受けようとしたとき。</t>
    <phoneticPr fontId="6"/>
  </si>
  <si>
    <t xml:space="preserve"> ⑥ 　通常の事業の実施地域</t>
    <phoneticPr fontId="6"/>
  </si>
  <si>
    <t xml:space="preserve"> ⑧ 　緊急時等における対応方法</t>
    <phoneticPr fontId="6"/>
  </si>
  <si>
    <t>　従業者の資質の向上のために、その研修の機会を確保している。</t>
    <rPh sb="1" eb="4">
      <t>ジュウギョウシャ</t>
    </rPh>
    <phoneticPr fontId="6"/>
  </si>
  <si>
    <t>　災害その他のやむを得ない事情がある場合を除き、利用定員を超えてサービスを提供していない。</t>
    <rPh sb="1" eb="3">
      <t>サイガイ</t>
    </rPh>
    <rPh sb="5" eb="6">
      <t>タ</t>
    </rPh>
    <rPh sb="10" eb="11">
      <t>エ</t>
    </rPh>
    <rPh sb="13" eb="15">
      <t>ジジョウ</t>
    </rPh>
    <rPh sb="18" eb="20">
      <t>バアイ</t>
    </rPh>
    <rPh sb="21" eb="22">
      <t>ノゾ</t>
    </rPh>
    <rPh sb="24" eb="26">
      <t>リヨウ</t>
    </rPh>
    <rPh sb="26" eb="28">
      <t>テイイン</t>
    </rPh>
    <rPh sb="29" eb="30">
      <t>コ</t>
    </rPh>
    <rPh sb="37" eb="39">
      <t>テイキョウ</t>
    </rPh>
    <phoneticPr fontId="6"/>
  </si>
  <si>
    <t>　日ごろから地域の消防団や近隣住民との連携を図り、火災等の際に消火、避難等に協力が得られる関係を築いている。</t>
    <rPh sb="1" eb="2">
      <t>ヒ</t>
    </rPh>
    <rPh sb="6" eb="8">
      <t>チイキ</t>
    </rPh>
    <rPh sb="9" eb="12">
      <t>ショウボウダン</t>
    </rPh>
    <rPh sb="13" eb="15">
      <t>キンリン</t>
    </rPh>
    <rPh sb="15" eb="17">
      <t>ジュウミン</t>
    </rPh>
    <rPh sb="19" eb="21">
      <t>レンケイ</t>
    </rPh>
    <rPh sb="22" eb="23">
      <t>ハカ</t>
    </rPh>
    <rPh sb="25" eb="27">
      <t>カサイ</t>
    </rPh>
    <rPh sb="27" eb="28">
      <t>トウ</t>
    </rPh>
    <rPh sb="29" eb="30">
      <t>サイ</t>
    </rPh>
    <rPh sb="31" eb="33">
      <t>ショウカ</t>
    </rPh>
    <rPh sb="34" eb="36">
      <t>ヒナン</t>
    </rPh>
    <rPh sb="36" eb="37">
      <t>トウ</t>
    </rPh>
    <rPh sb="38" eb="40">
      <t>キョウリョク</t>
    </rPh>
    <rPh sb="41" eb="42">
      <t>エ</t>
    </rPh>
    <rPh sb="45" eb="47">
      <t>カンケイ</t>
    </rPh>
    <rPh sb="48" eb="49">
      <t>キズ</t>
    </rPh>
    <phoneticPr fontId="6"/>
  </si>
  <si>
    <t>　利用者の使用する施設､食器その他の設備又は飲用に供する水について､衛生的な管理に努め､又は衛生上必要な措置を講じている。</t>
    <phoneticPr fontId="6"/>
  </si>
  <si>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6"/>
  </si>
  <si>
    <t>　従業者は、正当な理由なく、その業務上知り得た利用者又はその家族の秘密を漏らしていない。</t>
    <phoneticPr fontId="6"/>
  </si>
  <si>
    <t>　従業者であった者が、正当な理由なく、その業務上知り得た利用者又はその家族の秘密を漏らすことがないよう、必要な措置を講じている。</t>
    <phoneticPr fontId="6"/>
  </si>
  <si>
    <t xml:space="preserve">　サービス担当者会議等において、利用者やその家族の個人情報を用いる場合は、それぞれの同意を、あらかじめ文書により得ている。 </t>
    <phoneticPr fontId="6"/>
  </si>
  <si>
    <t>　提供したサービスに係る利用者及びその家族からの苦情に迅速かつ適切に対応するために、苦情を受け付けるための窓口を設置する等の必要な措置を講じている。</t>
    <phoneticPr fontId="6"/>
  </si>
  <si>
    <t xml:space="preserve">　苦情を受け付けた場合には、当該苦情の内容等を記録している。
</t>
    <phoneticPr fontId="6"/>
  </si>
  <si>
    <t>　事故の状況及び事故に際して採った処置について記録している。</t>
    <phoneticPr fontId="6"/>
  </si>
  <si>
    <t>　利用者に対するサービスの提供により賠償すべき事故が発生した場合は、損害賠償を速やかに行っている。</t>
    <phoneticPr fontId="6"/>
  </si>
  <si>
    <t>　従業者、設備、備品及び会計に関する諸記録を整備している。</t>
    <phoneticPr fontId="6"/>
  </si>
  <si>
    <t>＜チェック！＞</t>
    <phoneticPr fontId="15"/>
  </si>
  <si>
    <t>＝</t>
    <phoneticPr fontId="15"/>
  </si>
  <si>
    <t>(d)</t>
    <phoneticPr fontId="15"/>
  </si>
  <si>
    <t>　　定員：</t>
    <phoneticPr fontId="15"/>
  </si>
  <si>
    <t>（ｃ）</t>
    <phoneticPr fontId="15"/>
  </si>
  <si>
    <t>（ｂ）</t>
    <phoneticPr fontId="15"/>
  </si>
  <si>
    <t>（ａ）</t>
    <phoneticPr fontId="15"/>
  </si>
  <si>
    <t>）</t>
    <phoneticPr fontId="15"/>
  </si>
  <si>
    <t>4．介護報酬の算定について</t>
    <phoneticPr fontId="6"/>
  </si>
  <si>
    <t>　次の①～⑤のいずれかに該当するものであって、栄養改善サービスが必要と認められる者に算定している。</t>
    <phoneticPr fontId="6"/>
  </si>
  <si>
    <t>①</t>
    <phoneticPr fontId="6"/>
  </si>
  <si>
    <t>②</t>
    <phoneticPr fontId="6"/>
  </si>
  <si>
    <t>③</t>
    <phoneticPr fontId="6"/>
  </si>
  <si>
    <t>④</t>
    <phoneticPr fontId="6"/>
  </si>
  <si>
    <t>⑤</t>
    <phoneticPr fontId="6"/>
  </si>
  <si>
    <t>その他低栄養状態にある又はそのおそれがあると認められる者</t>
    <phoneticPr fontId="6"/>
  </si>
  <si>
    <t>　次のような問題がある者について、問２に該当するか適宜確認している。</t>
    <rPh sb="17" eb="18">
      <t>トイ</t>
    </rPh>
    <phoneticPr fontId="6"/>
  </si>
  <si>
    <t>・口腔及び摂食・嚥下機能の問題</t>
    <phoneticPr fontId="6"/>
  </si>
  <si>
    <t>・閉じこもりの問題</t>
    <phoneticPr fontId="6"/>
  </si>
  <si>
    <t>・生活機能の低下の問題</t>
    <phoneticPr fontId="6"/>
  </si>
  <si>
    <t>・認知症の問題</t>
    <phoneticPr fontId="6"/>
  </si>
  <si>
    <t>・褥瘡に関する問題</t>
    <phoneticPr fontId="6"/>
  </si>
  <si>
    <t>・うつの問題</t>
    <phoneticPr fontId="6"/>
  </si>
  <si>
    <t>・食欲の低下の問題</t>
    <phoneticPr fontId="6"/>
  </si>
  <si>
    <t>　おおむね３か月ごとの評価の結果、継続的に管理栄養士等がサービス提供を行うことにより、栄養改善の効果が期待できると認められる者についてのみ、継続的に栄養改善サービスを提供している。</t>
    <rPh sb="43" eb="45">
      <t>エイヨウ</t>
    </rPh>
    <rPh sb="62" eb="63">
      <t>モノ</t>
    </rPh>
    <phoneticPr fontId="6"/>
  </si>
  <si>
    <t>　言語聴覚士、歯科衛生士又は看護職員を１名以上配置している（これらの職種の者の業務を委託することは認められません）。</t>
    <phoneticPr fontId="6"/>
  </si>
  <si>
    <t>認定調査票において嚥下、食事摂取、口腔清潔のいずれかの項目が「１」以外に該当する者</t>
    <phoneticPr fontId="6"/>
  </si>
  <si>
    <t>その他口腔機能の低下している者又はそのおそれのある者</t>
    <phoneticPr fontId="6"/>
  </si>
  <si>
    <t>　利用者ごとの口腔機能改善管理指導計画に従い言語聴覚士、歯科衛生士又は看護職員が口腔機能向上サービスを行っているとともに、利用者の口腔機能を定期的に記録している。</t>
    <phoneticPr fontId="6"/>
  </si>
  <si>
    <t>①</t>
    <phoneticPr fontId="6"/>
  </si>
  <si>
    <t>口腔清潔・唾液分泌・咀嚼・嚥下・食事摂取等の口腔機能の低下が認められる状態の者</t>
    <phoneticPr fontId="6"/>
  </si>
  <si>
    <t>②</t>
    <phoneticPr fontId="6"/>
  </si>
  <si>
    <t>　利用者自らが日常生活上の課題に応じて活動を選択できるよう、日常生活に直結した活動項目を複数準備し、時間割を組んでいる。</t>
    <phoneticPr fontId="6"/>
  </si>
  <si>
    <t>　１グループの人数は６人以下としている。（個別対応不可）</t>
    <phoneticPr fontId="6"/>
  </si>
  <si>
    <t>　１グループごとに、生活機能向上グループ活動の実施時間を通じて１人以上の介護職員等を配置している。</t>
    <phoneticPr fontId="6"/>
  </si>
  <si>
    <t>①</t>
    <phoneticPr fontId="6"/>
  </si>
  <si>
    <t>要支援状態に至った理由と経緯</t>
    <phoneticPr fontId="6"/>
  </si>
  <si>
    <t>②</t>
    <phoneticPr fontId="6"/>
  </si>
  <si>
    <t>要支援状態となる直前の日常生活の自立の程度と家庭内での役割の内容</t>
    <phoneticPr fontId="6"/>
  </si>
  <si>
    <t>③</t>
    <phoneticPr fontId="6"/>
  </si>
  <si>
    <t>要支援状態となった後に自立してできなくなったこと若しくは支障を感じるようになったこと</t>
    <phoneticPr fontId="6"/>
  </si>
  <si>
    <t>④</t>
    <phoneticPr fontId="6"/>
  </si>
  <si>
    <t>現在の居宅における家事遂行の状況と家庭内での役割の内容</t>
    <phoneticPr fontId="6"/>
  </si>
  <si>
    <t>⑤</t>
    <phoneticPr fontId="6"/>
  </si>
  <si>
    <t>近隣との交流の状況</t>
    <phoneticPr fontId="6"/>
  </si>
  <si>
    <t>　３か月程度で達成可能な長期目標と、長期目標を達成するための概ね１か月程度で達成可能な短期目標を利用者と共に設定している。</t>
    <phoneticPr fontId="6"/>
  </si>
  <si>
    <t>　生活機能向上グループ活動について、①実施時間は利用者の状態や活動の内容を踏まえた適切な時間とし、②実施頻度は週に１回以上行うこととし、③実施期間は概ね３か月以内としている。また、介護職員等は①～③について、利用者に説明し、同意を得ている。</t>
    <phoneticPr fontId="6"/>
  </si>
  <si>
    <t>　介護職員等は、当該利用者の同意を得た上で到達目標を達成するために適切な活動項目を選定している。また、当該利用者の活動項目の選定に当たっては、生活意欲を引き出すなど、当該利用者が主体的に参加できるよう支援している。</t>
    <phoneticPr fontId="6"/>
  </si>
  <si>
    <t>　おおむね１か月ごとに、利用者の短期目標の達成度と客観的な運動器機能の状況についてモニタリングを行うとともに、必要に応じて、生活機能向上グループ活動に係る計画の修正を行っている。</t>
    <phoneticPr fontId="6"/>
  </si>
  <si>
    <t>　実施期間終了後、到達目標を達成している場合には、当該利用者に対する生活機能向上グループ活動を終了し、当該利用者の担当介護予防支援事業者に報告している。</t>
    <phoneticPr fontId="6"/>
  </si>
  <si>
    <t>　実施期間終了後、到達目標を達成していない場合には、達成できなかった理由を明らかにするとともに、サービスの継続の必要性について利用者及び介護予防支援事業者と検討している。その上で、当該サービスを継続する場合は、適切に実施方法や内容等を見直している。</t>
    <phoneticPr fontId="6"/>
  </si>
  <si>
    <t>　問２の専従の看護職員を配置できない日は、加算を算定していない。</t>
    <rPh sb="1" eb="2">
      <t>トイ</t>
    </rPh>
    <rPh sb="4" eb="5">
      <t>モッパ</t>
    </rPh>
    <rPh sb="5" eb="6">
      <t>ジュウ</t>
    </rPh>
    <rPh sb="7" eb="9">
      <t>カンゴ</t>
    </rPh>
    <rPh sb="9" eb="11">
      <t>ショクイン</t>
    </rPh>
    <rPh sb="12" eb="14">
      <t>ハイチ</t>
    </rPh>
    <rPh sb="18" eb="19">
      <t>ヒ</t>
    </rPh>
    <rPh sb="21" eb="23">
      <t>カサン</t>
    </rPh>
    <rPh sb="24" eb="26">
      <t>サンテイ</t>
    </rPh>
    <phoneticPr fontId="6"/>
  </si>
  <si>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6"/>
  </si>
  <si>
    <t>　認知症加算を算定している者には、算定していない。</t>
    <rPh sb="1" eb="4">
      <t>ニンチショウ</t>
    </rPh>
    <rPh sb="4" eb="6">
      <t>カサン</t>
    </rPh>
    <rPh sb="7" eb="9">
      <t>サンテイ</t>
    </rPh>
    <rPh sb="13" eb="14">
      <t>モノ</t>
    </rPh>
    <rPh sb="17" eb="19">
      <t>サンテイ</t>
    </rPh>
    <phoneticPr fontId="6"/>
  </si>
  <si>
    <t>　サービス時間が９時間以上となった場合、超えた時間に応じて算定している。</t>
    <rPh sb="5" eb="7">
      <t>ジカン</t>
    </rPh>
    <rPh sb="20" eb="21">
      <t>コ</t>
    </rPh>
    <rPh sb="23" eb="25">
      <t>ジカン</t>
    </rPh>
    <rPh sb="26" eb="27">
      <t>オウ</t>
    </rPh>
    <phoneticPr fontId="6"/>
  </si>
  <si>
    <t>　事業所の実情に応じて適当数の従業者を配置している。</t>
    <phoneticPr fontId="6"/>
  </si>
  <si>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6"/>
  </si>
  <si>
    <t>　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rPh sb="71" eb="73">
      <t>シンキ</t>
    </rPh>
    <rPh sb="73" eb="75">
      <t>カイセツ</t>
    </rPh>
    <phoneticPr fontId="6"/>
  </si>
  <si>
    <t>　６.　減算</t>
    <rPh sb="4" eb="6">
      <t>ゲンサン</t>
    </rPh>
    <phoneticPr fontId="6"/>
  </si>
  <si>
    <t>※問１が○の場合は、別紙３による確認は不要です。</t>
    <rPh sb="1" eb="2">
      <t>トイ</t>
    </rPh>
    <rPh sb="6" eb="8">
      <t>バアイ</t>
    </rPh>
    <rPh sb="10" eb="12">
      <t>ベッシ</t>
    </rPh>
    <rPh sb="16" eb="18">
      <t>カクニン</t>
    </rPh>
    <rPh sb="19" eb="21">
      <t>フヨウ</t>
    </rPh>
    <phoneticPr fontId="6"/>
  </si>
  <si>
    <t>◆人員欠如について必要に応じ、別紙４　看護職員配置一覧表により確認してください。</t>
    <phoneticPr fontId="6"/>
  </si>
  <si>
    <t>※問１が○の場合は、別紙４による確認は不要です。</t>
    <rPh sb="1" eb="2">
      <t>トイ</t>
    </rPh>
    <rPh sb="6" eb="8">
      <t>バアイ</t>
    </rPh>
    <rPh sb="10" eb="12">
      <t>ベッシ</t>
    </rPh>
    <rPh sb="16" eb="18">
      <t>カクニン</t>
    </rPh>
    <rPh sb="19" eb="21">
      <t>フヨウ</t>
    </rPh>
    <phoneticPr fontId="6"/>
  </si>
  <si>
    <t>※</t>
    <phoneticPr fontId="6"/>
  </si>
  <si>
    <t>「×」と回答した場合のみ問２を回答してください。
「○」と回答した場合は問３へ進んでください。</t>
    <rPh sb="29" eb="31">
      <t>カイトウ</t>
    </rPh>
    <rPh sb="33" eb="35">
      <t>バアイ</t>
    </rPh>
    <rPh sb="36" eb="37">
      <t>トイ</t>
    </rPh>
    <rPh sb="39" eb="40">
      <t>スス</t>
    </rPh>
    <phoneticPr fontId="6"/>
  </si>
  <si>
    <t>サービス提供日数</t>
    <phoneticPr fontId="6"/>
  </si>
  <si>
    <t>「×」と回答した場合のみ問４を回答してください。</t>
    <phoneticPr fontId="6"/>
  </si>
  <si>
    <t>※問１が○の場合は、別紙５による確認は不要です。</t>
    <rPh sb="1" eb="2">
      <t>トイ</t>
    </rPh>
    <rPh sb="6" eb="8">
      <t>バアイ</t>
    </rPh>
    <rPh sb="10" eb="12">
      <t>ベッシ</t>
    </rPh>
    <rPh sb="16" eb="18">
      <t>カクニン</t>
    </rPh>
    <rPh sb="19" eb="21">
      <t>フヨウ</t>
    </rPh>
    <phoneticPr fontId="6"/>
  </si>
  <si>
    <t>「×」と回答した場合のみ問２を回答してください。
「○」と回答した場合は問３へ進んでください。</t>
    <phoneticPr fontId="6"/>
  </si>
  <si>
    <t>　事業所と同一建物に居住する者や、事業所と同一建物から事業所に通う者に対し、サービスを行った場合に、当該利用者について、所定単位数から減算している。</t>
    <rPh sb="50" eb="52">
      <t>トウガイ</t>
    </rPh>
    <rPh sb="52" eb="55">
      <t>リヨウシャ</t>
    </rPh>
    <phoneticPr fontId="6"/>
  </si>
  <si>
    <t>　事業者が送迎を実施していない場合は、片道につき所定単位数から減算している。</t>
    <rPh sb="1" eb="4">
      <t>ジギョウシャ</t>
    </rPh>
    <rPh sb="5" eb="7">
      <t>ソウゲイ</t>
    </rPh>
    <rPh sb="8" eb="10">
      <t>ジッシ</t>
    </rPh>
    <rPh sb="15" eb="17">
      <t>バアイ</t>
    </rPh>
    <rPh sb="19" eb="21">
      <t>カタミチ</t>
    </rPh>
    <rPh sb="24" eb="26">
      <t>ショテイ</t>
    </rPh>
    <rPh sb="26" eb="29">
      <t>タンイスウ</t>
    </rPh>
    <rPh sb="31" eb="33">
      <t>ゲンサン</t>
    </rPh>
    <phoneticPr fontId="6"/>
  </si>
  <si>
    <t>　利用者が、宿泊サービスを利用した場合や利用者宅以外への送迎を行った場合、午前と午後で別単位となるサービスを連続利用した場合は、減算している。</t>
    <rPh sb="1" eb="4">
      <t>リヨウシャ</t>
    </rPh>
    <rPh sb="6" eb="8">
      <t>シュクハク</t>
    </rPh>
    <rPh sb="13" eb="15">
      <t>リヨウ</t>
    </rPh>
    <rPh sb="17" eb="19">
      <t>バアイ</t>
    </rPh>
    <rPh sb="20" eb="23">
      <t>リヨウシャ</t>
    </rPh>
    <rPh sb="23" eb="24">
      <t>タク</t>
    </rPh>
    <rPh sb="24" eb="26">
      <t>イガイ</t>
    </rPh>
    <rPh sb="28" eb="30">
      <t>ソウゲイ</t>
    </rPh>
    <rPh sb="31" eb="32">
      <t>オコナ</t>
    </rPh>
    <rPh sb="34" eb="36">
      <t>バアイ</t>
    </rPh>
    <rPh sb="37" eb="39">
      <t>ゴゼン</t>
    </rPh>
    <rPh sb="40" eb="42">
      <t>ゴゴ</t>
    </rPh>
    <rPh sb="43" eb="44">
      <t>ベツ</t>
    </rPh>
    <rPh sb="44" eb="46">
      <t>タンイ</t>
    </rPh>
    <rPh sb="54" eb="56">
      <t>レンゾク</t>
    </rPh>
    <rPh sb="56" eb="58">
      <t>リヨウ</t>
    </rPh>
    <rPh sb="60" eb="62">
      <t>バアイ</t>
    </rPh>
    <rPh sb="64" eb="66">
      <t>ゲンサン</t>
    </rPh>
    <phoneticPr fontId="6"/>
  </si>
  <si>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6"/>
  </si>
  <si>
    <t>　心身の状況その他利用者のやむを得ない事情により、長時間のサービス利用が困難である利用者にのみ、所要時間２時間以上３時間未満のサービスを行っている。</t>
    <phoneticPr fontId="6"/>
  </si>
  <si>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6"/>
  </si>
  <si>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6"/>
  </si>
  <si>
    <t>　単に気分転換等を目的としたものや娯楽性の強いものは行っていない。</t>
    <rPh sb="26" eb="27">
      <t>オコナ</t>
    </rPh>
    <phoneticPr fontId="6"/>
  </si>
  <si>
    <t>提供した具体的なサービスの内容等の記録</t>
    <phoneticPr fontId="6"/>
  </si>
  <si>
    <t>市町村への通知に係る記録</t>
    <phoneticPr fontId="6"/>
  </si>
  <si>
    <t>苦情の内容等の記録</t>
    <phoneticPr fontId="6"/>
  </si>
  <si>
    <t>介護給付費の請求、受領等に係る書類</t>
    <phoneticPr fontId="6"/>
  </si>
  <si>
    <t>利用者から支払を受ける利用料の請求、受領等に関する記録</t>
    <phoneticPr fontId="6"/>
  </si>
  <si>
    <t>従業者の勤務の実績に関する記録</t>
    <phoneticPr fontId="6"/>
  </si>
  <si>
    <t>その他市長が特に必要と認める記録</t>
    <phoneticPr fontId="6"/>
  </si>
  <si>
    <t>　事業所の広告をする場合、その内容が虚偽又は誇大なものになっていない。</t>
    <rPh sb="1" eb="4">
      <t>ジギョウトコロ</t>
    </rPh>
    <phoneticPr fontId="6"/>
  </si>
  <si>
    <t>（２）　同一建物に居住する又は同一建物から通所する利用者に係る減算</t>
    <phoneticPr fontId="6"/>
  </si>
  <si>
    <t>（３）　送迎が実施されない場合の減算</t>
    <rPh sb="4" eb="6">
      <t>ソウゲイ</t>
    </rPh>
    <rPh sb="7" eb="9">
      <t>ジッシ</t>
    </rPh>
    <rPh sb="13" eb="15">
      <t>バアイ</t>
    </rPh>
    <rPh sb="16" eb="18">
      <t>ゲンサン</t>
    </rPh>
    <phoneticPr fontId="6"/>
  </si>
  <si>
    <t>（４）　看護職員欠如</t>
    <rPh sb="4" eb="6">
      <t>カンゴ</t>
    </rPh>
    <rPh sb="6" eb="8">
      <t>ショクイン</t>
    </rPh>
    <rPh sb="8" eb="10">
      <t>ケツジョ</t>
    </rPh>
    <phoneticPr fontId="6"/>
  </si>
  <si>
    <t>（５）　介護職員欠如</t>
    <rPh sb="4" eb="6">
      <t>カイゴ</t>
    </rPh>
    <rPh sb="6" eb="8">
      <t>ショクイン</t>
    </rPh>
    <rPh sb="8" eb="10">
      <t>ケツジョ</t>
    </rPh>
    <phoneticPr fontId="6"/>
  </si>
  <si>
    <t>◆人員欠如について必要に応じ、別紙５　介護職員配置一覧表により確認してください。</t>
    <phoneticPr fontId="6"/>
  </si>
  <si>
    <t>◆定員超過について必要に応じ、別紙３　利用者数一覧表により確認してください。</t>
    <rPh sb="1" eb="3">
      <t>テイイン</t>
    </rPh>
    <rPh sb="3" eb="5">
      <t>チョウカ</t>
    </rPh>
    <rPh sb="9" eb="11">
      <t>ヒツヨウ</t>
    </rPh>
    <rPh sb="12" eb="13">
      <t>オウ</t>
    </rPh>
    <rPh sb="15" eb="17">
      <t>ベッシ</t>
    </rPh>
    <rPh sb="19" eb="22">
      <t>リヨウシャ</t>
    </rPh>
    <rPh sb="22" eb="23">
      <t>スウ</t>
    </rPh>
    <rPh sb="23" eb="25">
      <t>イチラン</t>
    </rPh>
    <rPh sb="25" eb="26">
      <t>ヒョウ</t>
    </rPh>
    <rPh sb="29" eb="31">
      <t>カクニン</t>
    </rPh>
    <phoneticPr fontId="6"/>
  </si>
  <si>
    <t>　事業所のレイアウトに変更があった場合（食堂及び機能訓練室の面積変更、相談室・静養室の場所の変更など）、変更届を提出している。</t>
    <rPh sb="1" eb="4">
      <t>ジギョウショ</t>
    </rPh>
    <rPh sb="11" eb="13">
      <t>ヘンコウ</t>
    </rPh>
    <rPh sb="17" eb="19">
      <t>バアイ</t>
    </rPh>
    <rPh sb="20" eb="22">
      <t>ショクドウ</t>
    </rPh>
    <rPh sb="22" eb="23">
      <t>オヨ</t>
    </rPh>
    <rPh sb="24" eb="26">
      <t>キノウ</t>
    </rPh>
    <rPh sb="26" eb="28">
      <t>クンレン</t>
    </rPh>
    <rPh sb="28" eb="29">
      <t>シツ</t>
    </rPh>
    <rPh sb="30" eb="32">
      <t>メンセキ</t>
    </rPh>
    <rPh sb="32" eb="34">
      <t>ヘンコウ</t>
    </rPh>
    <rPh sb="35" eb="38">
      <t>ソウダンシツ</t>
    </rPh>
    <rPh sb="39" eb="41">
      <t>セイヨウ</t>
    </rPh>
    <rPh sb="41" eb="42">
      <t>シツ</t>
    </rPh>
    <rPh sb="43" eb="45">
      <t>バショ</t>
    </rPh>
    <rPh sb="46" eb="48">
      <t>ヘンコウ</t>
    </rPh>
    <rPh sb="52" eb="55">
      <t>ヘンコウトドケ</t>
    </rPh>
    <rPh sb="56" eb="58">
      <t>テイシュツ</t>
    </rPh>
    <phoneticPr fontId="6"/>
  </si>
  <si>
    <t>不適切又は不正な内容が認められた場合、基準等の違反として監査等の対象となります。なお、重大な違反状態の場合には、指定取消となる場合もありますので、十分な注意が必要です。</t>
    <rPh sb="56" eb="58">
      <t>シテイ</t>
    </rPh>
    <phoneticPr fontId="6"/>
  </si>
  <si>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6"/>
  </si>
  <si>
    <t>　利用者に対するサービスの提供により事故が発生した場合は、利用者の家族、担当の居宅介護支援事業者等に連絡を行っている。</t>
    <rPh sb="36" eb="38">
      <t>タントウ</t>
    </rPh>
    <phoneticPr fontId="6"/>
  </si>
  <si>
    <t>　宿泊サービス中に事故が発生した場合も、問１～問５のとおり行っている。</t>
    <rPh sb="1" eb="3">
      <t>シュクハク</t>
    </rPh>
    <rPh sb="7" eb="8">
      <t>チュウ</t>
    </rPh>
    <rPh sb="20" eb="21">
      <t>トイ</t>
    </rPh>
    <rPh sb="23" eb="24">
      <t>トイ</t>
    </rPh>
    <phoneticPr fontId="6"/>
  </si>
  <si>
    <t>　提供したサービスに係る利用者からの苦情に関して国民健康保険団体連合会が行う調査に協力するとともに、指導又は助言を受けた場合は、必要な改善を行い、改善の内容を報告している。</t>
    <phoneticPr fontId="6"/>
  </si>
  <si>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rPh sb="21" eb="22">
      <t>トウ</t>
    </rPh>
    <rPh sb="29" eb="30">
      <t>モト</t>
    </rPh>
    <phoneticPr fontId="6"/>
  </si>
  <si>
    <t>　利用者全員で行うレクリエーションの費用や、入浴時のタオル、介護用手袋、ティッシュペーパー等の費用は事業所で負担している（利用者に負担させていない）。</t>
    <phoneticPr fontId="6"/>
  </si>
  <si>
    <t>①管理者</t>
    <phoneticPr fontId="6"/>
  </si>
  <si>
    <t>②生活相談員・看護職員・介護職員・機能訓練指導員</t>
    <rPh sb="1" eb="3">
      <t>セイカツ</t>
    </rPh>
    <rPh sb="3" eb="6">
      <t>ソウダンイン</t>
    </rPh>
    <rPh sb="7" eb="9">
      <t>カンゴ</t>
    </rPh>
    <rPh sb="9" eb="11">
      <t>ショクイン</t>
    </rPh>
    <rPh sb="12" eb="14">
      <t>カイゴ</t>
    </rPh>
    <rPh sb="14" eb="16">
      <t>ショクイン</t>
    </rPh>
    <rPh sb="17" eb="19">
      <t>キノウ</t>
    </rPh>
    <rPh sb="19" eb="21">
      <t>クンレン</t>
    </rPh>
    <rPh sb="21" eb="24">
      <t>シドウイン</t>
    </rPh>
    <phoneticPr fontId="6"/>
  </si>
  <si>
    <t>　常勤専従の管理者を配置している（管理業務に支障がない場合は、当該事業所の他の職務、同一敷地内の事業所等での職務の兼務が可能）。</t>
    <rPh sb="1" eb="3">
      <t>ジョウキン</t>
    </rPh>
    <rPh sb="3" eb="5">
      <t>センジュウ</t>
    </rPh>
    <rPh sb="6" eb="9">
      <t>カンリシャ</t>
    </rPh>
    <rPh sb="10" eb="12">
      <t>ハイチ</t>
    </rPh>
    <phoneticPr fontId="6"/>
  </si>
  <si>
    <t>◆人員基準については、別紙１　勤務形態一覧表の作成により確認してください。</t>
    <rPh sb="1" eb="3">
      <t>ジンイン</t>
    </rPh>
    <rPh sb="3" eb="5">
      <t>キジュン</t>
    </rPh>
    <rPh sb="11" eb="13">
      <t>ベッシ</t>
    </rPh>
    <rPh sb="15" eb="17">
      <t>キンム</t>
    </rPh>
    <rPh sb="17" eb="19">
      <t>ケイタイ</t>
    </rPh>
    <rPh sb="19" eb="21">
      <t>イチラン</t>
    </rPh>
    <rPh sb="21" eb="22">
      <t>ヒョウ</t>
    </rPh>
    <rPh sb="23" eb="25">
      <t>サクセイ</t>
    </rPh>
    <rPh sb="28" eb="30">
      <t>カクニン</t>
    </rPh>
    <phoneticPr fontId="6"/>
  </si>
  <si>
    <t>　生活相談員は、①社会福祉主事　②介護福祉士　③介護支援専門員　④精神保健福祉士　⑤介護保険施設や通所系サービス事業所で直接処遇職員として常勤で２年(360日)以上の勤務経験がある者、のいずれかである。</t>
    <rPh sb="9" eb="11">
      <t>シャカイ</t>
    </rPh>
    <rPh sb="11" eb="13">
      <t>フクシ</t>
    </rPh>
    <rPh sb="13" eb="15">
      <t>シュジ</t>
    </rPh>
    <rPh sb="17" eb="19">
      <t>カイゴ</t>
    </rPh>
    <rPh sb="19" eb="22">
      <t>フクシシ</t>
    </rPh>
    <rPh sb="24" eb="26">
      <t>カイゴ</t>
    </rPh>
    <rPh sb="26" eb="28">
      <t>シエン</t>
    </rPh>
    <rPh sb="28" eb="31">
      <t>センモンイン</t>
    </rPh>
    <rPh sb="33" eb="35">
      <t>セイシン</t>
    </rPh>
    <rPh sb="35" eb="37">
      <t>ホケン</t>
    </rPh>
    <rPh sb="37" eb="40">
      <t>フクシシ</t>
    </rPh>
    <rPh sb="42" eb="44">
      <t>カイゴ</t>
    </rPh>
    <rPh sb="44" eb="46">
      <t>ホケン</t>
    </rPh>
    <rPh sb="46" eb="48">
      <t>シセツ</t>
    </rPh>
    <rPh sb="49" eb="51">
      <t>ツウショ</t>
    </rPh>
    <rPh sb="51" eb="52">
      <t>ケイ</t>
    </rPh>
    <rPh sb="56" eb="59">
      <t>ジギョウショ</t>
    </rPh>
    <rPh sb="60" eb="62">
      <t>チョクセツ</t>
    </rPh>
    <rPh sb="62" eb="64">
      <t>ショグウ</t>
    </rPh>
    <rPh sb="64" eb="66">
      <t>ショクイン</t>
    </rPh>
    <rPh sb="69" eb="71">
      <t>ジョウキン</t>
    </rPh>
    <rPh sb="73" eb="74">
      <t>ネン</t>
    </rPh>
    <rPh sb="78" eb="79">
      <t>ニチ</t>
    </rPh>
    <rPh sb="80" eb="82">
      <t>イジョウ</t>
    </rPh>
    <rPh sb="83" eb="85">
      <t>キンム</t>
    </rPh>
    <rPh sb="85" eb="87">
      <t>ケイケン</t>
    </rPh>
    <rPh sb="90" eb="91">
      <t>モノ</t>
    </rPh>
    <phoneticPr fontId="6"/>
  </si>
  <si>
    <t>　正当な理由なくサービスの提供を拒んでいない。</t>
    <phoneticPr fontId="6"/>
  </si>
  <si>
    <t>問９</t>
    <rPh sb="0" eb="1">
      <t>トイ</t>
    </rPh>
    <phoneticPr fontId="6"/>
  </si>
  <si>
    <t>　定員超過利用・人員基準欠如に該当していない。
　（定員、人員基準が守れている場合は○）</t>
    <rPh sb="1" eb="3">
      <t>テイイン</t>
    </rPh>
    <rPh sb="3" eb="5">
      <t>チョウカ</t>
    </rPh>
    <rPh sb="5" eb="7">
      <t>リヨウ</t>
    </rPh>
    <rPh sb="8" eb="10">
      <t>ジンイン</t>
    </rPh>
    <rPh sb="10" eb="12">
      <t>キジュン</t>
    </rPh>
    <rPh sb="12" eb="14">
      <t>ケツジョ</t>
    </rPh>
    <rPh sb="15" eb="17">
      <t>ガイトウ</t>
    </rPh>
    <rPh sb="26" eb="28">
      <t>テイイン</t>
    </rPh>
    <rPh sb="29" eb="31">
      <t>ジンイン</t>
    </rPh>
    <rPh sb="31" eb="33">
      <t>キジュン</t>
    </rPh>
    <rPh sb="34" eb="35">
      <t>マモ</t>
    </rPh>
    <rPh sb="39" eb="41">
      <t>バアイ</t>
    </rPh>
    <phoneticPr fontId="6"/>
  </si>
  <si>
    <t>問１０</t>
    <rPh sb="0" eb="1">
      <t>ト</t>
    </rPh>
    <phoneticPr fontId="6"/>
  </si>
  <si>
    <t>問１１</t>
    <rPh sb="0" eb="1">
      <t>ト</t>
    </rPh>
    <phoneticPr fontId="6"/>
  </si>
  <si>
    <t>問１２</t>
    <rPh sb="0" eb="1">
      <t>ト</t>
    </rPh>
    <phoneticPr fontId="6"/>
  </si>
  <si>
    <t>問１３</t>
    <rPh sb="0" eb="1">
      <t>ト</t>
    </rPh>
    <phoneticPr fontId="6"/>
  </si>
  <si>
    <t>　利用者の特性やニーズに応じたサービス提供を行っている。</t>
    <rPh sb="1" eb="4">
      <t>リヨウシャ</t>
    </rPh>
    <rPh sb="5" eb="7">
      <t>トクセイ</t>
    </rPh>
    <rPh sb="12" eb="13">
      <t>オウ</t>
    </rPh>
    <rPh sb="19" eb="21">
      <t>テイキョウ</t>
    </rPh>
    <rPh sb="22" eb="23">
      <t>オコナ</t>
    </rPh>
    <phoneticPr fontId="6"/>
  </si>
  <si>
    <t>　居宅サービス計画又は介護予防サービス計画等が作成されている場合は、当該計画に沿ったサービスを提供している。</t>
    <rPh sb="9" eb="10">
      <t>マタ</t>
    </rPh>
    <rPh sb="21" eb="22">
      <t>トウ</t>
    </rPh>
    <phoneticPr fontId="6"/>
  </si>
  <si>
    <t>　次に掲げる事業の運営についての重要事項に関する規程を定めている。</t>
    <phoneticPr fontId="6"/>
  </si>
  <si>
    <t>　利用者に対し適切なサービスを提供できるよう、事業所ごとに、従業者の勤務の体制を定めている。</t>
    <rPh sb="23" eb="26">
      <t>ジギョウトコロ</t>
    </rPh>
    <rPh sb="30" eb="33">
      <t>ジュウギョウシャ</t>
    </rPh>
    <phoneticPr fontId="6"/>
  </si>
  <si>
    <t>　事業の運営に当たっては、地域住民又はその自発的な活動等との連携及び協力を行う等の地域との交流を図っている。</t>
    <phoneticPr fontId="6"/>
  </si>
  <si>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6"/>
  </si>
  <si>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6"/>
  </si>
  <si>
    <t>事故の状況及び事故に際して採った処置についての記録</t>
    <phoneticPr fontId="6"/>
  </si>
  <si>
    <t>○</t>
    <phoneticPr fontId="6"/>
  </si>
  <si>
    <t>運営推進会議の報告・評価・要望・助言等の記録</t>
    <phoneticPr fontId="6"/>
  </si>
  <si>
    <t>安全・サービス提供管理委員会の検討結果の記録　【療養通所介護のみ】</t>
    <rPh sb="0" eb="2">
      <t>アンゼン</t>
    </rPh>
    <rPh sb="7" eb="9">
      <t>テイキョウ</t>
    </rPh>
    <rPh sb="9" eb="11">
      <t>カンリ</t>
    </rPh>
    <rPh sb="11" eb="13">
      <t>イイン</t>
    </rPh>
    <rPh sb="13" eb="14">
      <t>カイ</t>
    </rPh>
    <rPh sb="15" eb="17">
      <t>ケントウ</t>
    </rPh>
    <rPh sb="17" eb="19">
      <t>ケッカ</t>
    </rPh>
    <rPh sb="20" eb="22">
      <t>キロク</t>
    </rPh>
    <rPh sb="24" eb="26">
      <t>リョウヨウ</t>
    </rPh>
    <rPh sb="26" eb="28">
      <t>ツウショ</t>
    </rPh>
    <rPh sb="28" eb="30">
      <t>カイゴ</t>
    </rPh>
    <phoneticPr fontId="6"/>
  </si>
  <si>
    <t>（１）　所要時間について</t>
    <rPh sb="4" eb="6">
      <t>ショヨウ</t>
    </rPh>
    <rPh sb="6" eb="8">
      <t>ジカン</t>
    </rPh>
    <phoneticPr fontId="6"/>
  </si>
  <si>
    <t>（２）　他サービスとの関係</t>
    <rPh sb="4" eb="5">
      <t>タ</t>
    </rPh>
    <rPh sb="11" eb="13">
      <t>カンケイ</t>
    </rPh>
    <phoneticPr fontId="6"/>
  </si>
  <si>
    <t>（４）　屋外でのサービス提供について</t>
    <rPh sb="4" eb="6">
      <t>オクガイ</t>
    </rPh>
    <rPh sb="12" eb="14">
      <t>テイキョウ</t>
    </rPh>
    <phoneticPr fontId="6"/>
  </si>
  <si>
    <t>①管理者</t>
    <rPh sb="1" eb="4">
      <t>カンリシャ</t>
    </rPh>
    <phoneticPr fontId="6"/>
  </si>
  <si>
    <t>　管理者は、訪問看護に従事した経験のある看護師である。</t>
    <rPh sb="6" eb="8">
      <t>ホウモン</t>
    </rPh>
    <rPh sb="8" eb="10">
      <t>カンゴ</t>
    </rPh>
    <rPh sb="11" eb="13">
      <t>ジュウジ</t>
    </rPh>
    <rPh sb="15" eb="17">
      <t>ケイケン</t>
    </rPh>
    <rPh sb="20" eb="23">
      <t>カンゴシ</t>
    </rPh>
    <phoneticPr fontId="6"/>
  </si>
  <si>
    <t>②看護職員又は介護職員</t>
    <rPh sb="1" eb="3">
      <t>カンゴ</t>
    </rPh>
    <rPh sb="3" eb="5">
      <t>ショクイン</t>
    </rPh>
    <rPh sb="5" eb="6">
      <t>マタ</t>
    </rPh>
    <rPh sb="7" eb="9">
      <t>カイゴ</t>
    </rPh>
    <rPh sb="9" eb="11">
      <t>ショクイン</t>
    </rPh>
    <phoneticPr fontId="6"/>
  </si>
  <si>
    <t>　指定療養通所介護の提供に当たる看護職員又は介護職員を、利用者の数が１．５人に対して１以上を配置している。</t>
    <rPh sb="1" eb="3">
      <t>シテイ</t>
    </rPh>
    <rPh sb="3" eb="5">
      <t>リョウヨウ</t>
    </rPh>
    <rPh sb="5" eb="9">
      <t>ツウショカイゴ</t>
    </rPh>
    <rPh sb="10" eb="12">
      <t>テイキョウ</t>
    </rPh>
    <rPh sb="13" eb="14">
      <t>ア</t>
    </rPh>
    <rPh sb="16" eb="18">
      <t>カンゴ</t>
    </rPh>
    <rPh sb="18" eb="20">
      <t>ショクイン</t>
    </rPh>
    <rPh sb="20" eb="21">
      <t>マタ</t>
    </rPh>
    <rPh sb="22" eb="24">
      <t>カイゴ</t>
    </rPh>
    <rPh sb="24" eb="26">
      <t>ショクイン</t>
    </rPh>
    <rPh sb="28" eb="31">
      <t>リヨウシャ</t>
    </rPh>
    <rPh sb="32" eb="33">
      <t>カズ</t>
    </rPh>
    <rPh sb="37" eb="38">
      <t>ニン</t>
    </rPh>
    <rPh sb="39" eb="40">
      <t>タイ</t>
    </rPh>
    <rPh sb="43" eb="45">
      <t>イジョウ</t>
    </rPh>
    <rPh sb="46" eb="48">
      <t>ハイチ</t>
    </rPh>
    <phoneticPr fontId="6"/>
  </si>
  <si>
    <t>　問１の従業者のうち１人以上は、常勤専従の看護師である。</t>
    <rPh sb="1" eb="2">
      <t>トイ</t>
    </rPh>
    <rPh sb="4" eb="7">
      <t>ジュウギョウシャ</t>
    </rPh>
    <rPh sb="11" eb="14">
      <t>ニンイジョウ</t>
    </rPh>
    <rPh sb="16" eb="18">
      <t>ジョウキン</t>
    </rPh>
    <rPh sb="18" eb="20">
      <t>センジュウ</t>
    </rPh>
    <rPh sb="21" eb="24">
      <t>カンゴシ</t>
    </rPh>
    <phoneticPr fontId="6"/>
  </si>
  <si>
    <t>　あらかじめ緊急時対応医療機関を定め、協力内容等を取り決めている。</t>
    <rPh sb="6" eb="9">
      <t>キンキュウジ</t>
    </rPh>
    <rPh sb="9" eb="11">
      <t>タイオウ</t>
    </rPh>
    <rPh sb="11" eb="13">
      <t>イリョウ</t>
    </rPh>
    <rPh sb="13" eb="15">
      <t>キカン</t>
    </rPh>
    <rPh sb="16" eb="17">
      <t>サダ</t>
    </rPh>
    <rPh sb="19" eb="21">
      <t>キョウリョク</t>
    </rPh>
    <rPh sb="21" eb="23">
      <t>ナイヨウ</t>
    </rPh>
    <rPh sb="23" eb="24">
      <t>トウ</t>
    </rPh>
    <rPh sb="25" eb="26">
      <t>ト</t>
    </rPh>
    <rPh sb="27" eb="28">
      <t>キ</t>
    </rPh>
    <phoneticPr fontId="6"/>
  </si>
  <si>
    <t>　医師会等の医療関係団体や、保健・医療・福祉の専門家などで構成する安全・サービス提供監理委員会を設置している。</t>
    <rPh sb="1" eb="4">
      <t>イシカイ</t>
    </rPh>
    <rPh sb="4" eb="5">
      <t>トウ</t>
    </rPh>
    <rPh sb="6" eb="8">
      <t>イリョウ</t>
    </rPh>
    <rPh sb="8" eb="10">
      <t>カンケイ</t>
    </rPh>
    <rPh sb="10" eb="12">
      <t>ダンタイ</t>
    </rPh>
    <rPh sb="14" eb="16">
      <t>ホケン</t>
    </rPh>
    <rPh sb="17" eb="19">
      <t>イリョウ</t>
    </rPh>
    <rPh sb="20" eb="22">
      <t>フクシ</t>
    </rPh>
    <rPh sb="23" eb="26">
      <t>センモンカ</t>
    </rPh>
    <rPh sb="29" eb="31">
      <t>コウセイ</t>
    </rPh>
    <rPh sb="33" eb="35">
      <t>アンゼン</t>
    </rPh>
    <rPh sb="40" eb="42">
      <t>テイキョウ</t>
    </rPh>
    <rPh sb="42" eb="44">
      <t>カンリ</t>
    </rPh>
    <rPh sb="44" eb="47">
      <t>イインカイ</t>
    </rPh>
    <rPh sb="48" eb="50">
      <t>セッチ</t>
    </rPh>
    <phoneticPr fontId="6"/>
  </si>
  <si>
    <t>・別紙２　利用者数一覧</t>
    <rPh sb="1" eb="3">
      <t>ベッシ</t>
    </rPh>
    <rPh sb="5" eb="7">
      <t>リヨウ</t>
    </rPh>
    <rPh sb="7" eb="8">
      <t>シャ</t>
    </rPh>
    <rPh sb="8" eb="9">
      <t>スウ</t>
    </rPh>
    <rPh sb="9" eb="11">
      <t>イチラン</t>
    </rPh>
    <phoneticPr fontId="6"/>
  </si>
  <si>
    <t>（１）　地域密着型通所介護事業所の人員</t>
    <rPh sb="13" eb="16">
      <t>ジギョウショ</t>
    </rPh>
    <rPh sb="17" eb="19">
      <t>ジンイン</t>
    </rPh>
    <phoneticPr fontId="6"/>
  </si>
  <si>
    <t>【病院、診療所、訪問看護ステーションとの連携により看護職員を確保する場合】
　看護職員が指定地域密着型通所介護事業所の営業日ごとに利用者の健康状態の確認を行い、病院、診療所、訪問看護ステーションと指定地域密着型通所介護事業所が提供時間帯を通じて密接かつ適切な連携を図っている。</t>
    <rPh sb="1" eb="3">
      <t>ビョウイン</t>
    </rPh>
    <rPh sb="4" eb="7">
      <t>シンリョウジョ</t>
    </rPh>
    <rPh sb="8" eb="10">
      <t>ホウモン</t>
    </rPh>
    <rPh sb="10" eb="12">
      <t>カンゴ</t>
    </rPh>
    <rPh sb="20" eb="22">
      <t>レンケイ</t>
    </rPh>
    <rPh sb="25" eb="27">
      <t>カンゴ</t>
    </rPh>
    <rPh sb="27" eb="29">
      <t>ショクイン</t>
    </rPh>
    <rPh sb="30" eb="32">
      <t>カクホ</t>
    </rPh>
    <rPh sb="34" eb="36">
      <t>バアイ</t>
    </rPh>
    <phoneticPr fontId="6"/>
  </si>
  <si>
    <t>　指定地域密着型通所介護事業所等の設備を利用して、夜間及び深夜に宿泊サービスを提供する場合は、市長に届け出ている。</t>
    <rPh sb="1" eb="3">
      <t>シテイ</t>
    </rPh>
    <rPh sb="12" eb="15">
      <t>ジギョウショ</t>
    </rPh>
    <rPh sb="15" eb="16">
      <t>トウ</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6"/>
  </si>
  <si>
    <t>※上記届出を行わなかった場合は、指定地域密着型通所介護事業所の運営基準違反となります。</t>
    <rPh sb="1" eb="3">
      <t>ジョウキ</t>
    </rPh>
    <rPh sb="3" eb="4">
      <t>トド</t>
    </rPh>
    <rPh sb="4" eb="5">
      <t>デ</t>
    </rPh>
    <rPh sb="6" eb="7">
      <t>オコナ</t>
    </rPh>
    <rPh sb="12" eb="14">
      <t>バアイ</t>
    </rPh>
    <rPh sb="16" eb="18">
      <t>シテイ</t>
    </rPh>
    <rPh sb="27" eb="30">
      <t>ジギョウショ</t>
    </rPh>
    <rPh sb="31" eb="33">
      <t>ウンエイ</t>
    </rPh>
    <rPh sb="33" eb="35">
      <t>キジュン</t>
    </rPh>
    <rPh sb="35" eb="37">
      <t>イハン</t>
    </rPh>
    <phoneticPr fontId="6"/>
  </si>
  <si>
    <t>通常、利用者は法定代理受領サービスとして地域密着型通所介護サービスを受け、自己負担分を事業所へ支払いますが、例えば、自己作成プランで予め市町村に届け出ていない場合等は償還払（一旦全額自己負担した後に保険者負担分の還付を受けること）となります。事業所にこうした利用者がいない場合、回答欄に斜線を引いてください。</t>
    <rPh sb="0" eb="2">
      <t>ツウジョウ</t>
    </rPh>
    <rPh sb="3" eb="6">
      <t>リヨウシャ</t>
    </rPh>
    <rPh sb="34" eb="35">
      <t>ウ</t>
    </rPh>
    <rPh sb="37" eb="39">
      <t>ジコ</t>
    </rPh>
    <rPh sb="39" eb="41">
      <t>フタン</t>
    </rPh>
    <rPh sb="41" eb="42">
      <t>ブン</t>
    </rPh>
    <rPh sb="43" eb="46">
      <t>ジギョウショ</t>
    </rPh>
    <rPh sb="47" eb="49">
      <t>シハラ</t>
    </rPh>
    <rPh sb="54" eb="55">
      <t>タト</t>
    </rPh>
    <rPh sb="58" eb="60">
      <t>ジコ</t>
    </rPh>
    <rPh sb="60" eb="62">
      <t>サクセイ</t>
    </rPh>
    <rPh sb="66" eb="67">
      <t>アラカジ</t>
    </rPh>
    <rPh sb="68" eb="71">
      <t>シチョウソン</t>
    </rPh>
    <rPh sb="72" eb="73">
      <t>トド</t>
    </rPh>
    <rPh sb="74" eb="75">
      <t>デ</t>
    </rPh>
    <rPh sb="79" eb="81">
      <t>バアイ</t>
    </rPh>
    <rPh sb="81" eb="82">
      <t>トウ</t>
    </rPh>
    <rPh sb="83" eb="85">
      <t>ショウカン</t>
    </rPh>
    <rPh sb="85" eb="86">
      <t>バラ</t>
    </rPh>
    <rPh sb="87" eb="89">
      <t>イッタン</t>
    </rPh>
    <rPh sb="89" eb="91">
      <t>ゼンガク</t>
    </rPh>
    <rPh sb="91" eb="93">
      <t>ジコ</t>
    </rPh>
    <rPh sb="93" eb="95">
      <t>フタン</t>
    </rPh>
    <rPh sb="97" eb="98">
      <t>ノチ</t>
    </rPh>
    <rPh sb="99" eb="102">
      <t>ホケンシャ</t>
    </rPh>
    <rPh sb="102" eb="104">
      <t>フタン</t>
    </rPh>
    <rPh sb="104" eb="105">
      <t>ブン</t>
    </rPh>
    <rPh sb="106" eb="108">
      <t>カンプ</t>
    </rPh>
    <rPh sb="109" eb="110">
      <t>ウ</t>
    </rPh>
    <rPh sb="121" eb="124">
      <t>ジギョウショ</t>
    </rPh>
    <rPh sb="129" eb="132">
      <t>リヨウシャ</t>
    </rPh>
    <rPh sb="136" eb="138">
      <t>バアイ</t>
    </rPh>
    <rPh sb="139" eb="141">
      <t>カイトウ</t>
    </rPh>
    <rPh sb="141" eb="142">
      <t>ラン</t>
    </rPh>
    <rPh sb="143" eb="145">
      <t>シャセン</t>
    </rPh>
    <rPh sb="146" eb="147">
      <t>ヒ</t>
    </rPh>
    <phoneticPr fontId="6"/>
  </si>
  <si>
    <t xml:space="preserve"> ④　 指定地域密着型通所介護の利用定員＜単位ごとに＞</t>
    <rPh sb="4" eb="6">
      <t>シテイ</t>
    </rPh>
    <rPh sb="16" eb="18">
      <t>リヨウ</t>
    </rPh>
    <rPh sb="18" eb="20">
      <t>テイイン</t>
    </rPh>
    <rPh sb="21" eb="23">
      <t>タンイ</t>
    </rPh>
    <phoneticPr fontId="6"/>
  </si>
  <si>
    <t>　事業所の見やすい場所に、運営規程の概要、地域密着型通所介護従業者の勤務の体制その他の利用申込者のサービスの選択に資すると認められる重要事項を掲示している。</t>
    <rPh sb="1" eb="4">
      <t>ジギョウトコロ</t>
    </rPh>
    <rPh sb="30" eb="33">
      <t>ジュウギョウシャ</t>
    </rPh>
    <phoneticPr fontId="6"/>
  </si>
  <si>
    <t>　地域密着型通所介護計画等に位置付けられた内容のサービスを行うための標準的な時間により、地域密着型通所介護等を区分し、報酬請求をしている。</t>
    <rPh sb="10" eb="12">
      <t>ケイカク</t>
    </rPh>
    <rPh sb="12" eb="13">
      <t>トウ</t>
    </rPh>
    <rPh sb="14" eb="17">
      <t>イチヅ</t>
    </rPh>
    <rPh sb="21" eb="23">
      <t>ナイヨウ</t>
    </rPh>
    <rPh sb="29" eb="30">
      <t>オコナ</t>
    </rPh>
    <rPh sb="34" eb="37">
      <t>ヒョウジュンテキ</t>
    </rPh>
    <rPh sb="38" eb="40">
      <t>ジカン</t>
    </rPh>
    <rPh sb="53" eb="54">
      <t>トウ</t>
    </rPh>
    <rPh sb="55" eb="57">
      <t>クブン</t>
    </rPh>
    <rPh sb="59" eb="61">
      <t>ホウシュウ</t>
    </rPh>
    <rPh sb="61" eb="63">
      <t>セイキュウ</t>
    </rPh>
    <phoneticPr fontId="6"/>
  </si>
  <si>
    <t>　地域密着型通所介護サービスの提供時間中に理美容サービスを提供した場合、その時間を除いて介護報酬を請求している。</t>
    <rPh sb="29" eb="31">
      <t>テイキョウ</t>
    </rPh>
    <rPh sb="33" eb="35">
      <t>バアイ</t>
    </rPh>
    <rPh sb="38" eb="40">
      <t>ジカン</t>
    </rPh>
    <rPh sb="41" eb="42">
      <t>ノゾ</t>
    </rPh>
    <rPh sb="44" eb="46">
      <t>カイゴ</t>
    </rPh>
    <rPh sb="46" eb="48">
      <t>ホウシュウ</t>
    </rPh>
    <rPh sb="49" eb="51">
      <t>セイキュウ</t>
    </rPh>
    <phoneticPr fontId="6"/>
  </si>
  <si>
    <t>　送迎時における居宅内介助等を行う利用者については、その旨を居宅サービス計画及び地域密着型通所介護計画に位置付けている。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9" eb="51">
      <t>ケイカク</t>
    </rPh>
    <rPh sb="52" eb="55">
      <t>イチヅ</t>
    </rPh>
    <phoneticPr fontId="6"/>
  </si>
  <si>
    <t>　利用者が、短期入所生活介護、短期入所療養介護、特定施設入居者生活介護、小規模多機能型居宅介護、認知症対応型共同生活介護、地域密着型特定施設入居者生活介護、地域密着型介護老人福祉施設入所者生活介護及び看護小規模多機能型居宅介護を受けている間は地域密着型通所介護費を算定していない（介護予防サービスも同様）。</t>
    <rPh sb="1" eb="4">
      <t>リヨウシャ</t>
    </rPh>
    <rPh sb="98" eb="99">
      <t>オヨ</t>
    </rPh>
    <rPh sb="100" eb="102">
      <t>カンゴ</t>
    </rPh>
    <rPh sb="102" eb="105">
      <t>ショウキボ</t>
    </rPh>
    <rPh sb="105" eb="109">
      <t>タキノウガタ</t>
    </rPh>
    <rPh sb="109" eb="111">
      <t>キョタク</t>
    </rPh>
    <rPh sb="111" eb="113">
      <t>カイゴ</t>
    </rPh>
    <rPh sb="130" eb="131">
      <t>ヒ</t>
    </rPh>
    <rPh sb="149" eb="151">
      <t>ドウヨウ</t>
    </rPh>
    <phoneticPr fontId="6"/>
  </si>
  <si>
    <t>　地域密着型通所介護を行う時間帯を通じて、専従の看護職員を１名以上配置している。</t>
    <rPh sb="11" eb="12">
      <t>オコナ</t>
    </rPh>
    <rPh sb="13" eb="16">
      <t>ジカンタイ</t>
    </rPh>
    <rPh sb="17" eb="18">
      <t>ツウ</t>
    </rPh>
    <rPh sb="21" eb="22">
      <t>モッパ</t>
    </rPh>
    <rPh sb="22" eb="23">
      <t>ジュウ</t>
    </rPh>
    <rPh sb="24" eb="26">
      <t>カンゴ</t>
    </rPh>
    <rPh sb="26" eb="28">
      <t>ショクイン</t>
    </rPh>
    <rPh sb="30" eb="33">
      <t>メイイジョウ</t>
    </rPh>
    <rPh sb="33" eb="35">
      <t>ハイチ</t>
    </rPh>
    <phoneticPr fontId="6"/>
  </si>
  <si>
    <t>　地域密着型通所介護の時間外に宿泊サービスを利用した者には算定していない。</t>
    <rPh sb="11" eb="13">
      <t>ジカン</t>
    </rPh>
    <rPh sb="13" eb="14">
      <t>ガイ</t>
    </rPh>
    <rPh sb="15" eb="17">
      <t>シュクハク</t>
    </rPh>
    <rPh sb="22" eb="24">
      <t>リヨウ</t>
    </rPh>
    <rPh sb="26" eb="27">
      <t>モノ</t>
    </rPh>
    <rPh sb="29" eb="31">
      <t>サンテイ</t>
    </rPh>
    <phoneticPr fontId="6"/>
  </si>
  <si>
    <t>　同一建物に居住等する利用者であっても、歩行困難を理由に２人以上の従業者で往復の送迎を行うとして減算しない場合、その理由や移動介助方法、期間を介護支援専門員と慎重に検討して、その内容を地域密着型通所介護計画に記載するとともに、移動介助者名や介助時の利用者の様子等を記録している。</t>
    <rPh sb="1" eb="3">
      <t>ドウイツ</t>
    </rPh>
    <rPh sb="3" eb="5">
      <t>タテモノ</t>
    </rPh>
    <rPh sb="6" eb="8">
      <t>キョジュウ</t>
    </rPh>
    <rPh sb="8" eb="9">
      <t>トウ</t>
    </rPh>
    <rPh sb="11" eb="14">
      <t>リヨウシャ</t>
    </rPh>
    <rPh sb="20" eb="22">
      <t>ホコウ</t>
    </rPh>
    <rPh sb="22" eb="24">
      <t>コンナン</t>
    </rPh>
    <rPh sb="25" eb="27">
      <t>リユウ</t>
    </rPh>
    <rPh sb="29" eb="32">
      <t>ニンイジョウ</t>
    </rPh>
    <rPh sb="33" eb="36">
      <t>ジュウギョウシャ</t>
    </rPh>
    <rPh sb="37" eb="39">
      <t>オウフク</t>
    </rPh>
    <rPh sb="40" eb="42">
      <t>ソウゲイ</t>
    </rPh>
    <rPh sb="43" eb="44">
      <t>オコナ</t>
    </rPh>
    <rPh sb="48" eb="50">
      <t>ゲンサン</t>
    </rPh>
    <rPh sb="53" eb="55">
      <t>バアイ</t>
    </rPh>
    <rPh sb="58" eb="60">
      <t>リユウ</t>
    </rPh>
    <rPh sb="61" eb="63">
      <t>イドウ</t>
    </rPh>
    <rPh sb="63" eb="65">
      <t>カイジョ</t>
    </rPh>
    <rPh sb="65" eb="67">
      <t>ホウホウ</t>
    </rPh>
    <rPh sb="68" eb="70">
      <t>キカン</t>
    </rPh>
    <rPh sb="71" eb="73">
      <t>カイゴ</t>
    </rPh>
    <rPh sb="73" eb="75">
      <t>シエン</t>
    </rPh>
    <rPh sb="75" eb="78">
      <t>センモンイン</t>
    </rPh>
    <rPh sb="79" eb="81">
      <t>シンチョウ</t>
    </rPh>
    <rPh sb="82" eb="84">
      <t>ケントウ</t>
    </rPh>
    <rPh sb="89" eb="91">
      <t>ナイヨウ</t>
    </rPh>
    <rPh sb="101" eb="103">
      <t>ケイカク</t>
    </rPh>
    <rPh sb="104" eb="106">
      <t>キサイ</t>
    </rPh>
    <rPh sb="113" eb="115">
      <t>イドウ</t>
    </rPh>
    <rPh sb="115" eb="117">
      <t>カイジョ</t>
    </rPh>
    <rPh sb="117" eb="118">
      <t>シャ</t>
    </rPh>
    <rPh sb="118" eb="119">
      <t>メイ</t>
    </rPh>
    <rPh sb="120" eb="122">
      <t>カイジョ</t>
    </rPh>
    <rPh sb="122" eb="123">
      <t>ジ</t>
    </rPh>
    <rPh sb="124" eb="127">
      <t>リヨウシャ</t>
    </rPh>
    <rPh sb="128" eb="130">
      <t>ヨウス</t>
    </rPh>
    <rPh sb="130" eb="131">
      <t>トウ</t>
    </rPh>
    <rPh sb="132" eb="134">
      <t>キロク</t>
    </rPh>
    <phoneticPr fontId="6"/>
  </si>
  <si>
    <t>　指定地域密着型通所介護等の単位にかかわらず、サービス提供を行う時間数（以下、「提供時間数」という。）に応じて、専従の生活相談員を１以上確保している。</t>
    <rPh sb="12" eb="13">
      <t>トウ</t>
    </rPh>
    <rPh sb="14" eb="16">
      <t>タンイ</t>
    </rPh>
    <rPh sb="27" eb="29">
      <t>テイキョウ</t>
    </rPh>
    <rPh sb="30" eb="31">
      <t>オコナ</t>
    </rPh>
    <rPh sb="32" eb="35">
      <t>ジカンスウ</t>
    </rPh>
    <rPh sb="36" eb="38">
      <t>イカ</t>
    </rPh>
    <rPh sb="40" eb="42">
      <t>テイキョウ</t>
    </rPh>
    <rPh sb="42" eb="45">
      <t>ジカンスウ</t>
    </rPh>
    <rPh sb="52" eb="53">
      <t>オウ</t>
    </rPh>
    <rPh sb="56" eb="58">
      <t>センジュウ</t>
    </rPh>
    <phoneticPr fontId="6"/>
  </si>
  <si>
    <t>　法定代理受領サービスに該当しない指定地域密着型通所介護等に係る利用料の支払を受けた場合は、提供したサービスの内容、費用の額その他必要と認められる事項を記載したサービス提供証明書を利用者に対して交付している。</t>
    <rPh sb="28" eb="29">
      <t>トウ</t>
    </rPh>
    <phoneticPr fontId="6"/>
  </si>
  <si>
    <t>（１４）　指定地域密着型通所介護等の基本取扱方針</t>
    <rPh sb="16" eb="17">
      <t>トウ</t>
    </rPh>
    <phoneticPr fontId="6"/>
  </si>
  <si>
    <t>（１５）　指定地域密着型通所介護等の具体的取扱方針</t>
    <rPh sb="16" eb="17">
      <t>トウ</t>
    </rPh>
    <rPh sb="18" eb="21">
      <t>グタイテキ</t>
    </rPh>
    <phoneticPr fontId="6"/>
  </si>
  <si>
    <t>　地域密着型通所介護計画等に基づき、利用者の機能訓練及びその者が日常生活を営むことができるよう必要な援助を行っている。</t>
    <rPh sb="12" eb="13">
      <t>トウ</t>
    </rPh>
    <phoneticPr fontId="6"/>
  </si>
  <si>
    <t>　地域密着型通所介護計画等の作成にあたっては、利用者又はその家族にその内容を説明し、同意を得ており、かつ、決定した計画を利用者に交付している。また、当該説明・同意・交付が確認できるよう記録をしている。</t>
    <rPh sb="12" eb="13">
      <t>トウ</t>
    </rPh>
    <rPh sb="74" eb="76">
      <t>トウガイ</t>
    </rPh>
    <phoneticPr fontId="6"/>
  </si>
  <si>
    <t>　地域密着型通所介護計画等作成後においても、当該計画に従ったサービスの実施状況及び目標の達成状況の記録を行い、必要に応じて計画の変更を行っている。</t>
    <rPh sb="12" eb="13">
      <t>トウ</t>
    </rPh>
    <rPh sb="22" eb="24">
      <t>トウガイ</t>
    </rPh>
    <phoneticPr fontId="6"/>
  </si>
  <si>
    <t>正当な理由なしに指定地域密着型通所介護等の利用に関する指示に従わないことにより、要介護状態等の程度を増進させたと認められるとき。</t>
    <rPh sb="19" eb="20">
      <t>トウ</t>
    </rPh>
    <rPh sb="43" eb="45">
      <t>ジョウタイ</t>
    </rPh>
    <rPh sb="45" eb="46">
      <t>トウ</t>
    </rPh>
    <phoneticPr fontId="6"/>
  </si>
  <si>
    <t>　指定地域密着型通所介護事業所等の従業者によってサービスを提供している。</t>
    <rPh sb="12" eb="15">
      <t>ジギョウトコロ</t>
    </rPh>
    <rPh sb="15" eb="16">
      <t>トウ</t>
    </rPh>
    <rPh sb="17" eb="20">
      <t>ジュウギョウシャ</t>
    </rPh>
    <phoneticPr fontId="6"/>
  </si>
  <si>
    <t>　指定地域密着型通所介護事業所等ごとに経理を区分するとともに、指定地域密着型通所介護等の事業の会計とその他の事業の会計を区分している。</t>
    <rPh sb="12" eb="15">
      <t>ジギョウショ</t>
    </rPh>
    <rPh sb="15" eb="16">
      <t>トウ</t>
    </rPh>
    <rPh sb="42" eb="43">
      <t>トウ</t>
    </rPh>
    <phoneticPr fontId="6"/>
  </si>
  <si>
    <t>　屋外でのサービス提供については、次の要件を満たし、近隣で行う場合のみとしている。
①あらかじめ地域密着型通所介護計画等に位置付けがあること
②効果的な機能訓練等のサービスが提供できること　</t>
    <rPh sb="17" eb="18">
      <t>ツギ</t>
    </rPh>
    <rPh sb="19" eb="21">
      <t>ヨウケン</t>
    </rPh>
    <rPh sb="22" eb="23">
      <t>ミ</t>
    </rPh>
    <rPh sb="26" eb="28">
      <t>キンリン</t>
    </rPh>
    <rPh sb="29" eb="30">
      <t>オコナ</t>
    </rPh>
    <rPh sb="31" eb="33">
      <t>バアイ</t>
    </rPh>
    <rPh sb="59" eb="60">
      <t>トウ</t>
    </rPh>
    <rPh sb="63" eb="64">
      <t>ヅ</t>
    </rPh>
    <phoneticPr fontId="6"/>
  </si>
  <si>
    <t>　災害発生時に、地域の消防機関へ速やかに通報する体制をとるよう従業者に周知徹底している。</t>
    <rPh sb="3" eb="5">
      <t>ハッセイ</t>
    </rPh>
    <rPh sb="37" eb="39">
      <t>テッテイ</t>
    </rPh>
    <phoneticPr fontId="6"/>
  </si>
  <si>
    <t>　定期的に事業所の非常災害訓練を実施している。</t>
    <phoneticPr fontId="6"/>
  </si>
  <si>
    <t>　前３か月間の実績により加算を算定している事業所は、届出を行った月以降においても、直近３月間の職員の割合につき、毎月継続的に所定の割合を維持し、その割合については、毎月記録している。</t>
    <phoneticPr fontId="6"/>
  </si>
  <si>
    <t>　事業所の通常の事業の実施地域等を勘案し、利用申込者に対し自ら適切なサービスを提供することが困難であると認めた場合は、当該利用申込者に係る居宅介護支援事業者等への連絡、適当な他の指定地域密着型通所介護事業者等の紹介その他の必要な措置を速やかに講じている。</t>
    <rPh sb="78" eb="79">
      <t>トウ</t>
    </rPh>
    <phoneticPr fontId="6"/>
  </si>
  <si>
    <t>　機能訓練に関する記録（実施時間、訓練内容、担当者等）は、利用者ごとに保管され、常に当該事業所の機能訓練指導員等により閲覧が可能である。</t>
    <phoneticPr fontId="6"/>
  </si>
  <si>
    <t>（１）　時間延長サービス加算</t>
    <rPh sb="4" eb="6">
      <t>ジカン</t>
    </rPh>
    <rPh sb="6" eb="8">
      <t>エンチョウ</t>
    </rPh>
    <rPh sb="12" eb="14">
      <t>カサン</t>
    </rPh>
    <phoneticPr fontId="6"/>
  </si>
  <si>
    <t>①管理者</t>
    <phoneticPr fontId="6"/>
  </si>
  <si>
    <t>②従事者</t>
    <rPh sb="1" eb="4">
      <t>ジュウジシャ</t>
    </rPh>
    <phoneticPr fontId="6"/>
  </si>
  <si>
    <t>　指定生活介護事業所等として満たすべき設備基準を満たしている。</t>
    <phoneticPr fontId="6"/>
  </si>
  <si>
    <t>　指定児童発達支援事業所又は指定放課後等デイサービス事業所の場合は、必要な設備等について要介護者が使用するものに適したものとするよう配慮している。</t>
    <phoneticPr fontId="6"/>
  </si>
  <si>
    <t>　常勤専従の管理者を配置している（指定生活介護事業所等の管理者との兼務が可能。また、管理業務に支障がない場合は、当該事業所の他の職務、同一敷地内の事業所等での職務の兼務が可能。）。</t>
    <rPh sb="1" eb="3">
      <t>ジョウキン</t>
    </rPh>
    <rPh sb="3" eb="5">
      <t>センジュウ</t>
    </rPh>
    <rPh sb="6" eb="9">
      <t>カンリシャ</t>
    </rPh>
    <rPh sb="10" eb="12">
      <t>ハイチ</t>
    </rPh>
    <rPh sb="33" eb="35">
      <t>ケンム</t>
    </rPh>
    <rPh sb="36" eb="38">
      <t>カノウ</t>
    </rPh>
    <phoneticPr fontId="6"/>
  </si>
  <si>
    <t>　指定生活介護事業所等の従業者の員数が、共生型地域密着型通所介護を受ける利用者（要介護者等）の数を含めて当該指定生活介護事業所等の利用者の数とした場合に、当該指定生活介護事業所等として必要とされる数以上であること。</t>
    <rPh sb="23" eb="28">
      <t>チ</t>
    </rPh>
    <rPh sb="44" eb="45">
      <t>トウ</t>
    </rPh>
    <phoneticPr fontId="6"/>
  </si>
  <si>
    <t>　指定生活介護事業所の従業者については、前年度の利用者の平均障害支援区分に基づき、必要数を配置することになっているが、その算出に当たっては、共生型地域密着型通所介護を受ける利用者（要介護者）は障害支援区分５とみなして計算している。</t>
    <rPh sb="73" eb="78">
      <t>チ</t>
    </rPh>
    <phoneticPr fontId="6"/>
  </si>
  <si>
    <t>　要介護者等、障害者又は障害児がそれぞれ利用する設備を区切る壁、家具、カーテンやパーティション等の仕切りがない。</t>
    <rPh sb="5" eb="6">
      <t>ナド</t>
    </rPh>
    <phoneticPr fontId="6"/>
  </si>
  <si>
    <t>　利用定員を、介護給付等の対象となる利用者（要介護者等）の数と障害給付の対象となる利用者（障害者及び障害児）の数との合計数により定めている。</t>
    <rPh sb="1" eb="3">
      <t>リヨウ</t>
    </rPh>
    <rPh sb="3" eb="5">
      <t>テイイン</t>
    </rPh>
    <rPh sb="11" eb="12">
      <t>ナド</t>
    </rPh>
    <rPh sb="26" eb="27">
      <t>ナド</t>
    </rPh>
    <phoneticPr fontId="6"/>
  </si>
  <si>
    <t>　指定地域密着型通所介護事業所その他の関係施設から、要介護者等の支援を行う上で必要な技術的支援を受けている。</t>
    <rPh sb="3" eb="8">
      <t>チ</t>
    </rPh>
    <rPh sb="30" eb="31">
      <t>ナド</t>
    </rPh>
    <phoneticPr fontId="6"/>
  </si>
  <si>
    <t>　サービスを時間によって要介護者等、障害者及び障害児に分けて提供していない。</t>
    <rPh sb="16" eb="17">
      <t>ナド</t>
    </rPh>
    <phoneticPr fontId="6"/>
  </si>
  <si>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6"/>
  </si>
  <si>
    <t>　設備を共用する場合、事業所において感染症が発生し、又はまん延しないよう、衛生管理等に一層努めている。</t>
    <phoneticPr fontId="6"/>
  </si>
  <si>
    <t>　生活相談員（社会福祉士、精神保健福祉士等）を、共生型地域密着型通所介護の提供日ごとに、当該共生型地域密着型通所介護を行う時間帯を通じて１名以上配置している。</t>
    <phoneticPr fontId="6"/>
  </si>
  <si>
    <t>　問１について、１週間のうち特定の曜日だけ生活相談員を配置している場合は、その曜日のみ加算の算定対象としている。</t>
    <rPh sb="1" eb="2">
      <t>トイ</t>
    </rPh>
    <phoneticPr fontId="6"/>
  </si>
  <si>
    <t>　地域に貢献する活動を行っている。</t>
    <phoneticPr fontId="6"/>
  </si>
  <si>
    <t>　問３について、「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
域住民が事業所の運営への参画」、「地域住民への健康相談教室・研修会」など、地域や多世代との関わりを持つためのものとするよう努めている。</t>
    <rPh sb="1" eb="2">
      <t>トイ</t>
    </rPh>
    <phoneticPr fontId="6"/>
  </si>
  <si>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している。</t>
    <rPh sb="27" eb="28">
      <t>ユウ</t>
    </rPh>
    <rPh sb="28" eb="31">
      <t>シカクシャ</t>
    </rPh>
    <phoneticPr fontId="6"/>
  </si>
  <si>
    <t>（３）　療養通所介護事業所の人員</t>
    <rPh sb="4" eb="6">
      <t>リョウヨウ</t>
    </rPh>
    <rPh sb="6" eb="10">
      <t>ツウショカイゴ</t>
    </rPh>
    <rPh sb="10" eb="13">
      <t>ジギョウショ</t>
    </rPh>
    <rPh sb="14" eb="16">
      <t>ジンイン</t>
    </rPh>
    <phoneticPr fontId="6"/>
  </si>
  <si>
    <t>　機能訓練室等について、指定地域密着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当該部屋等において、機能訓練室等と指定通所リハビリテーション等を行うためのスペースが明確に区分されている。
ロ 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している。</t>
    <phoneticPr fontId="6"/>
  </si>
  <si>
    <t>（３）　指定療養通所介護事業所の設備基準等</t>
    <rPh sb="4" eb="6">
      <t>シテイ</t>
    </rPh>
    <rPh sb="6" eb="8">
      <t>リョウヨウ</t>
    </rPh>
    <rPh sb="8" eb="10">
      <t>ツウショ</t>
    </rPh>
    <rPh sb="10" eb="12">
      <t>カイゴ</t>
    </rPh>
    <rPh sb="12" eb="15">
      <t>ジギョウショ</t>
    </rPh>
    <rPh sb="16" eb="18">
      <t>セツビ</t>
    </rPh>
    <rPh sb="18" eb="20">
      <t>キジュン</t>
    </rPh>
    <rPh sb="20" eb="21">
      <t>トウ</t>
    </rPh>
    <phoneticPr fontId="6"/>
  </si>
  <si>
    <t>（４）　指定地域密着型通所介護事業所等の設備を利用した宿泊サービス</t>
    <rPh sb="4" eb="6">
      <t>シテイ</t>
    </rPh>
    <rPh sb="15" eb="19">
      <t>ジギョウショトウ</t>
    </rPh>
    <rPh sb="20" eb="22">
      <t>セツビ</t>
    </rPh>
    <rPh sb="23" eb="25">
      <t>リヨウ</t>
    </rPh>
    <rPh sb="27" eb="29">
      <t>シュクハク</t>
    </rPh>
    <phoneticPr fontId="6"/>
  </si>
  <si>
    <t>　サービスの提供を求められた場合は、その者の提示する被保険者証によって、被保険者資格、要介護認定等の有無及び認定の有効期間を確認している。</t>
    <rPh sb="48" eb="49">
      <t>ナド</t>
    </rPh>
    <rPh sb="62" eb="64">
      <t>カクニン</t>
    </rPh>
    <phoneticPr fontId="6"/>
  </si>
  <si>
    <t>　サービスの提供を求められた場合は、その者の提示する負担割合証によって、利用者負担の割合を確認している。</t>
    <phoneticPr fontId="6"/>
  </si>
  <si>
    <t>（５）　要介護認定等の申請に係る援助</t>
    <rPh sb="4" eb="5">
      <t>ヨウ</t>
    </rPh>
    <rPh sb="5" eb="7">
      <t>カイゴ</t>
    </rPh>
    <rPh sb="7" eb="9">
      <t>ニンテイ</t>
    </rPh>
    <rPh sb="9" eb="10">
      <t>ナド</t>
    </rPh>
    <rPh sb="11" eb="13">
      <t>シンセイ</t>
    </rPh>
    <rPh sb="14" eb="15">
      <t>カカ</t>
    </rPh>
    <rPh sb="16" eb="18">
      <t>エンジョ</t>
    </rPh>
    <phoneticPr fontId="6"/>
  </si>
  <si>
    <t>　サービスの提供の開始に際し、要介護認定等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rPh sb="18" eb="20">
      <t>ニンテイ</t>
    </rPh>
    <rPh sb="20" eb="21">
      <t>ナド</t>
    </rPh>
    <rPh sb="44" eb="45">
      <t>トウ</t>
    </rPh>
    <phoneticPr fontId="6"/>
  </si>
  <si>
    <t>　サービスを提供するに当たっては、居宅介護支援事業者等、地域包括支援センターその他保健医療サービス又は福祉サービスを提供する者との密接な連携に努めている。</t>
    <rPh sb="26" eb="27">
      <t>ナド</t>
    </rPh>
    <rPh sb="28" eb="30">
      <t>チイキ</t>
    </rPh>
    <rPh sb="30" eb="32">
      <t>ホウカツ</t>
    </rPh>
    <rPh sb="32" eb="34">
      <t>シエン</t>
    </rPh>
    <phoneticPr fontId="6"/>
  </si>
  <si>
    <t>　利用者が居宅サービス計画等の変更を希望する場合は、当該利用者に係る居宅介護支援事業者等への連絡その他の必要な援助を行っている。</t>
    <rPh sb="13" eb="14">
      <t>ナド</t>
    </rPh>
    <rPh sb="43" eb="44">
      <t>トウ</t>
    </rPh>
    <phoneticPr fontId="6"/>
  </si>
  <si>
    <t xml:space="preserve">　サービスを提供した際には、当該サービスの提供日及び内容、居宅介護等サービス費の額その他必要な事項を、利用者の居宅サービス計画等を記載した書面又はこれに準ずる書面に記載している。 </t>
    <rPh sb="33" eb="34">
      <t>ナド</t>
    </rPh>
    <rPh sb="63" eb="64">
      <t>ナド</t>
    </rPh>
    <phoneticPr fontId="6"/>
  </si>
  <si>
    <t>　法定代理受領サービスに該当する指定地域密着型通所介護等を提供した際には、その利用者から利用料の一部として、当該指定地域密着型通所介護等に係る居宅介護等サービス費用基準額から当該指定地域密着型通所介護事業者に支払われる居宅介護サービス費（介護予防サービス費）の額を控除して得た額の支払を受けている。</t>
    <rPh sb="27" eb="28">
      <t>トウ</t>
    </rPh>
    <rPh sb="67" eb="68">
      <t>トウ</t>
    </rPh>
    <rPh sb="75" eb="76">
      <t>ナド</t>
    </rPh>
    <rPh sb="119" eb="121">
      <t>カイゴ</t>
    </rPh>
    <rPh sb="121" eb="123">
      <t>ヨボウ</t>
    </rPh>
    <rPh sb="127" eb="128">
      <t>ヒ</t>
    </rPh>
    <phoneticPr fontId="6"/>
  </si>
  <si>
    <t>　法定代理受領サービスに該当しない指定地域密着型通所介護等を提供した際にその利用者から支払を受ける利用料の額と、指定地域密着型通所介護等に係る居宅介護等サービス費用基準額との間に、不合理な差額が生じないようにしている。</t>
    <rPh sb="28" eb="29">
      <t>トウ</t>
    </rPh>
    <rPh sb="67" eb="68">
      <t>トウ</t>
    </rPh>
    <rPh sb="75" eb="76">
      <t>ナド</t>
    </rPh>
    <phoneticPr fontId="6"/>
  </si>
  <si>
    <t>　利用者の負担割合証により確認した負担割合に応じた利用者負担額の支払いを受けている。</t>
    <rPh sb="1" eb="4">
      <t>リヨウシャ</t>
    </rPh>
    <rPh sb="5" eb="7">
      <t>フタン</t>
    </rPh>
    <rPh sb="7" eb="9">
      <t>ワリアイ</t>
    </rPh>
    <rPh sb="9" eb="10">
      <t>ショウ</t>
    </rPh>
    <rPh sb="13" eb="15">
      <t>カクニン</t>
    </rPh>
    <rPh sb="17" eb="19">
      <t>フタン</t>
    </rPh>
    <rPh sb="19" eb="21">
      <t>ワリアイ</t>
    </rPh>
    <rPh sb="22" eb="23">
      <t>オウ</t>
    </rPh>
    <rPh sb="25" eb="28">
      <t>リヨウシャ</t>
    </rPh>
    <rPh sb="28" eb="30">
      <t>フタン</t>
    </rPh>
    <rPh sb="30" eb="31">
      <t>ガク</t>
    </rPh>
    <rPh sb="32" eb="34">
      <t>シハラ</t>
    </rPh>
    <rPh sb="36" eb="37">
      <t>ウ</t>
    </rPh>
    <phoneticPr fontId="6"/>
  </si>
  <si>
    <t>　居宅介護支援事業所等から求めがあった場合は、地域密着型通所介護計画等を提供している。</t>
    <rPh sb="1" eb="3">
      <t>キョタク</t>
    </rPh>
    <rPh sb="3" eb="5">
      <t>カイゴ</t>
    </rPh>
    <rPh sb="5" eb="7">
      <t>シエン</t>
    </rPh>
    <rPh sb="7" eb="10">
      <t>ジギョウショ</t>
    </rPh>
    <rPh sb="10" eb="11">
      <t>ナド</t>
    </rPh>
    <rPh sb="13" eb="14">
      <t>モト</t>
    </rPh>
    <rPh sb="19" eb="21">
      <t>バアイ</t>
    </rPh>
    <rPh sb="34" eb="35">
      <t>トウ</t>
    </rPh>
    <rPh sb="36" eb="38">
      <t>テイキョウ</t>
    </rPh>
    <phoneticPr fontId="6"/>
  </si>
  <si>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rPh sb="57" eb="59">
      <t>バアイ</t>
    </rPh>
    <rPh sb="62" eb="64">
      <t>イカ</t>
    </rPh>
    <rPh sb="65" eb="67">
      <t>ジョウケン</t>
    </rPh>
    <rPh sb="68" eb="69">
      <t>ミ</t>
    </rPh>
    <phoneticPr fontId="6"/>
  </si>
  <si>
    <t>　地域密着型通所介護のサービス区分が８－９時間の事業所である。</t>
    <rPh sb="15" eb="17">
      <t>クブン</t>
    </rPh>
    <rPh sb="21" eb="23">
      <t>ジカン</t>
    </rPh>
    <rPh sb="24" eb="27">
      <t>ジギョウショ</t>
    </rPh>
    <phoneticPr fontId="6"/>
  </si>
  <si>
    <t>　暦月ごとに、配置基準とは別に、看護職員又は介護職員を常勤換算方法で２以上確保している。</t>
    <rPh sb="1" eb="2">
      <t>レキ</t>
    </rPh>
    <rPh sb="2" eb="3">
      <t>ゲツ</t>
    </rPh>
    <rPh sb="7" eb="9">
      <t>ハイチ</t>
    </rPh>
    <rPh sb="9" eb="11">
      <t>キジュン</t>
    </rPh>
    <rPh sb="13" eb="14">
      <t>ベツ</t>
    </rPh>
    <rPh sb="16" eb="18">
      <t>カンゴ</t>
    </rPh>
    <rPh sb="18" eb="20">
      <t>ショクイン</t>
    </rPh>
    <rPh sb="20" eb="21">
      <t>マタ</t>
    </rPh>
    <rPh sb="22" eb="24">
      <t>カイゴ</t>
    </rPh>
    <rPh sb="24" eb="26">
      <t>ショクイン</t>
    </rPh>
    <rPh sb="27" eb="29">
      <t>ジョウキン</t>
    </rPh>
    <rPh sb="29" eb="31">
      <t>カンサン</t>
    </rPh>
    <rPh sb="31" eb="33">
      <t>ホウホウ</t>
    </rPh>
    <rPh sb="35" eb="37">
      <t>イジョウ</t>
    </rPh>
    <rPh sb="37" eb="39">
      <t>カクホ</t>
    </rPh>
    <phoneticPr fontId="6"/>
  </si>
  <si>
    <t>　利用者に係る次の内容について、当該利用者から聞き取るほか、家族や地域包括支援センター等から必要な情報を得るよう努めている。</t>
    <rPh sb="5" eb="6">
      <t>カカ</t>
    </rPh>
    <rPh sb="7" eb="8">
      <t>ツギ</t>
    </rPh>
    <rPh sb="9" eb="11">
      <t>ナイヨウ</t>
    </rPh>
    <rPh sb="33" eb="35">
      <t>チイキ</t>
    </rPh>
    <rPh sb="35" eb="37">
      <t>ホウカツ</t>
    </rPh>
    <rPh sb="37" eb="39">
      <t>シエン</t>
    </rPh>
    <phoneticPr fontId="6"/>
  </si>
  <si>
    <t>令和</t>
    <rPh sb="0" eb="2">
      <t>レイワ</t>
    </rPh>
    <phoneticPr fontId="6"/>
  </si>
  <si>
    <t>問７</t>
    <rPh sb="0" eb="1">
      <t>トイ</t>
    </rPh>
    <phoneticPr fontId="6"/>
  </si>
  <si>
    <t>　指定療養通所介護を行うのにふさわしい専用の部屋を有し、専用の部屋は、利用者１人当たり６．４平方メートル以上であり、明確に区分され、他の部屋等から完全に遮蔽されている。</t>
    <rPh sb="1" eb="3">
      <t>シテイ</t>
    </rPh>
    <rPh sb="3" eb="5">
      <t>リョウヨウ</t>
    </rPh>
    <rPh sb="5" eb="7">
      <t>ツウショ</t>
    </rPh>
    <rPh sb="7" eb="9">
      <t>カイゴ</t>
    </rPh>
    <rPh sb="10" eb="11">
      <t>オコナ</t>
    </rPh>
    <rPh sb="19" eb="21">
      <t>センヨウ</t>
    </rPh>
    <rPh sb="22" eb="24">
      <t>ヘヤ</t>
    </rPh>
    <rPh sb="25" eb="26">
      <t>ユウ</t>
    </rPh>
    <rPh sb="28" eb="30">
      <t>センヨウ</t>
    </rPh>
    <rPh sb="31" eb="33">
      <t>ヘヤ</t>
    </rPh>
    <rPh sb="35" eb="38">
      <t>リヨウシャ</t>
    </rPh>
    <rPh sb="39" eb="40">
      <t>ニン</t>
    </rPh>
    <rPh sb="40" eb="41">
      <t>ア</t>
    </rPh>
    <rPh sb="52" eb="54">
      <t>イジョウ</t>
    </rPh>
    <rPh sb="58" eb="60">
      <t>メイカク</t>
    </rPh>
    <rPh sb="61" eb="63">
      <t>クブン</t>
    </rPh>
    <rPh sb="66" eb="67">
      <t>タ</t>
    </rPh>
    <rPh sb="68" eb="70">
      <t>ヘヤ</t>
    </rPh>
    <rPh sb="70" eb="71">
      <t>トウ</t>
    </rPh>
    <rPh sb="73" eb="75">
      <t>カンゼン</t>
    </rPh>
    <rPh sb="76" eb="78">
      <t>シャヘイ</t>
    </rPh>
    <phoneticPr fontId="6"/>
  </si>
  <si>
    <t>⑩</t>
    <phoneticPr fontId="6"/>
  </si>
  <si>
    <t xml:space="preserve"> 虐待の防止のための措置に関する事項</t>
    <rPh sb="1" eb="3">
      <t>ギャクタイ</t>
    </rPh>
    <rPh sb="4" eb="6">
      <t>ボウシ</t>
    </rPh>
    <rPh sb="10" eb="12">
      <t>ソチ</t>
    </rPh>
    <rPh sb="13" eb="14">
      <t>カン</t>
    </rPh>
    <rPh sb="16" eb="18">
      <t>ジコウ</t>
    </rPh>
    <phoneticPr fontId="6"/>
  </si>
  <si>
    <t xml:space="preserve"> ⑪　 事故発生時の対応</t>
    <rPh sb="4" eb="6">
      <t>ジコ</t>
    </rPh>
    <rPh sb="6" eb="8">
      <t>ハッセイ</t>
    </rPh>
    <rPh sb="8" eb="9">
      <t>ジ</t>
    </rPh>
    <rPh sb="10" eb="12">
      <t>タイオウ</t>
    </rPh>
    <phoneticPr fontId="6"/>
  </si>
  <si>
    <t xml:space="preserve"> ⑫　 業務に関して知り得た秘密に関する事項</t>
    <rPh sb="4" eb="6">
      <t>ギョウム</t>
    </rPh>
    <rPh sb="7" eb="8">
      <t>カン</t>
    </rPh>
    <rPh sb="10" eb="11">
      <t>シ</t>
    </rPh>
    <rPh sb="12" eb="13">
      <t>エ</t>
    </rPh>
    <rPh sb="14" eb="16">
      <t>ヒミツ</t>
    </rPh>
    <rPh sb="17" eb="18">
      <t>カン</t>
    </rPh>
    <rPh sb="20" eb="22">
      <t>ジコウ</t>
    </rPh>
    <phoneticPr fontId="6"/>
  </si>
  <si>
    <t xml:space="preserve"> ⑬　 苦情及び相談に対する体制</t>
    <rPh sb="4" eb="6">
      <t>クジョウ</t>
    </rPh>
    <rPh sb="6" eb="7">
      <t>オヨ</t>
    </rPh>
    <rPh sb="8" eb="10">
      <t>ソウダン</t>
    </rPh>
    <rPh sb="11" eb="12">
      <t>タイ</t>
    </rPh>
    <rPh sb="14" eb="16">
      <t>タイセイ</t>
    </rPh>
    <phoneticPr fontId="6"/>
  </si>
  <si>
    <t xml:space="preserve"> ⑭ 　従業者の研修の実施に関する事項</t>
    <rPh sb="4" eb="7">
      <t>ジュウギョウシャ</t>
    </rPh>
    <rPh sb="8" eb="10">
      <t>ケンシュウ</t>
    </rPh>
    <rPh sb="11" eb="13">
      <t>ジッシ</t>
    </rPh>
    <rPh sb="14" eb="15">
      <t>カン</t>
    </rPh>
    <phoneticPr fontId="6"/>
  </si>
  <si>
    <t xml:space="preserve"> ⑮ 　その他運営に関する重要事項</t>
    <phoneticPr fontId="6"/>
  </si>
  <si>
    <t>　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る。</t>
    <rPh sb="1" eb="3">
      <t>テキセツ</t>
    </rPh>
    <rPh sb="4" eb="6">
      <t>シテイ</t>
    </rPh>
    <rPh sb="6" eb="15">
      <t>チイキミッチャクガタツウショカイゴ</t>
    </rPh>
    <rPh sb="16" eb="18">
      <t>テイキョウ</t>
    </rPh>
    <rPh sb="19" eb="21">
      <t>カクホ</t>
    </rPh>
    <rPh sb="23" eb="25">
      <t>カンテン</t>
    </rPh>
    <rPh sb="28" eb="30">
      <t>ショクバ</t>
    </rPh>
    <rPh sb="34" eb="35">
      <t>オコナ</t>
    </rPh>
    <rPh sb="38" eb="40">
      <t>セイテキ</t>
    </rPh>
    <rPh sb="41" eb="44">
      <t>ゲンドウマタ</t>
    </rPh>
    <rPh sb="45" eb="48">
      <t>ユウエツテキ</t>
    </rPh>
    <rPh sb="49" eb="51">
      <t>カンケイ</t>
    </rPh>
    <rPh sb="52" eb="54">
      <t>ハイケイ</t>
    </rPh>
    <rPh sb="57" eb="59">
      <t>ゲンドウ</t>
    </rPh>
    <rPh sb="63" eb="68">
      <t>ギョウムジョウヒツヨウ</t>
    </rPh>
    <rPh sb="70" eb="72">
      <t>ソウトウ</t>
    </rPh>
    <rPh sb="73" eb="75">
      <t>ハンイ</t>
    </rPh>
    <rPh sb="76" eb="77">
      <t>コ</t>
    </rPh>
    <rPh sb="84" eb="93">
      <t>チイキミッチャクガタツウショカイゴ</t>
    </rPh>
    <rPh sb="93" eb="96">
      <t>ジュウギョウシャ</t>
    </rPh>
    <rPh sb="97" eb="101">
      <t>シュウギョウカンキョウ</t>
    </rPh>
    <rPh sb="102" eb="103">
      <t>ガイ</t>
    </rPh>
    <rPh sb="109" eb="111">
      <t>ボウシ</t>
    </rPh>
    <rPh sb="116" eb="118">
      <t>ホウシン</t>
    </rPh>
    <rPh sb="119" eb="121">
      <t>メイカク</t>
    </rPh>
    <rPh sb="121" eb="122">
      <t>カ</t>
    </rPh>
    <rPh sb="122" eb="123">
      <t>トウ</t>
    </rPh>
    <rPh sb="124" eb="126">
      <t>ヒツヨウ</t>
    </rPh>
    <rPh sb="127" eb="129">
      <t>ソチ</t>
    </rPh>
    <rPh sb="130" eb="131">
      <t>コウ</t>
    </rPh>
    <phoneticPr fontId="6"/>
  </si>
  <si>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6"/>
  </si>
  <si>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6"/>
  </si>
  <si>
    <t>問4</t>
    <rPh sb="0" eb="1">
      <t>トイ</t>
    </rPh>
    <phoneticPr fontId="6"/>
  </si>
  <si>
    <t>問5</t>
    <rPh sb="0" eb="1">
      <t>トイ</t>
    </rPh>
    <phoneticPr fontId="6"/>
  </si>
  <si>
    <t>問6</t>
    <rPh sb="0" eb="1">
      <t>トイ</t>
    </rPh>
    <phoneticPr fontId="6"/>
  </si>
  <si>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6"/>
  </si>
  <si>
    <t>　事業所における虐待の防止のための指針を整備している。</t>
    <rPh sb="1" eb="4">
      <t>ジギョウショ</t>
    </rPh>
    <rPh sb="8" eb="10">
      <t>ギャクタイ</t>
    </rPh>
    <rPh sb="11" eb="13">
      <t>ボウシ</t>
    </rPh>
    <rPh sb="17" eb="19">
      <t>シシン</t>
    </rPh>
    <rPh sb="20" eb="22">
      <t>セイビ</t>
    </rPh>
    <phoneticPr fontId="6"/>
  </si>
  <si>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6"/>
  </si>
  <si>
    <t>　虐待の防止に関する措置を適切に実施するための担当者を置いている。</t>
    <rPh sb="1" eb="3">
      <t>ギャクタイ</t>
    </rPh>
    <rPh sb="23" eb="26">
      <t>タントウシャ</t>
    </rPh>
    <rPh sb="27" eb="28">
      <t>オ</t>
    </rPh>
    <phoneticPr fontId="6"/>
  </si>
  <si>
    <t>問1</t>
    <rPh sb="0" eb="1">
      <t>トイ</t>
    </rPh>
    <phoneticPr fontId="6"/>
  </si>
  <si>
    <t>問2</t>
    <rPh sb="0" eb="1">
      <t>トイ</t>
    </rPh>
    <phoneticPr fontId="6"/>
  </si>
  <si>
    <t>（１６－２）　療養通所介護計画の作成</t>
    <rPh sb="7" eb="11">
      <t>リョウヨウツウショ</t>
    </rPh>
    <rPh sb="11" eb="13">
      <t>カイゴ</t>
    </rPh>
    <rPh sb="13" eb="15">
      <t>ケイカク</t>
    </rPh>
    <rPh sb="16" eb="18">
      <t>サクセイ</t>
    </rPh>
    <phoneticPr fontId="6"/>
  </si>
  <si>
    <t>　療養通所介護計画は、既に訪問看護計画書が作成されている場合は、当該訪問看護計画書の内容との整合を図りつつ、作成している。</t>
    <rPh sb="1" eb="7">
      <t>リョウヨウツウショカイゴ</t>
    </rPh>
    <rPh sb="7" eb="9">
      <t>ケイカク</t>
    </rPh>
    <rPh sb="11" eb="12">
      <t>スデ</t>
    </rPh>
    <rPh sb="13" eb="15">
      <t>ホウモン</t>
    </rPh>
    <rPh sb="15" eb="17">
      <t>カンゴ</t>
    </rPh>
    <rPh sb="17" eb="19">
      <t>ケイカク</t>
    </rPh>
    <rPh sb="19" eb="20">
      <t>ショ</t>
    </rPh>
    <rPh sb="21" eb="23">
      <t>サクセイ</t>
    </rPh>
    <rPh sb="28" eb="30">
      <t>バアイ</t>
    </rPh>
    <rPh sb="32" eb="34">
      <t>トウガイ</t>
    </rPh>
    <rPh sb="34" eb="38">
      <t>ホウモンカンゴ</t>
    </rPh>
    <rPh sb="38" eb="41">
      <t>ケイカクショ</t>
    </rPh>
    <rPh sb="42" eb="44">
      <t>ナイヨウ</t>
    </rPh>
    <rPh sb="46" eb="48">
      <t>セイゴウ</t>
    </rPh>
    <rPh sb="49" eb="50">
      <t>ハカ</t>
    </rPh>
    <rPh sb="54" eb="56">
      <t>サクセイ</t>
    </rPh>
    <phoneticPr fontId="6"/>
  </si>
  <si>
    <t>問3</t>
    <rPh sb="0" eb="1">
      <t>ト</t>
    </rPh>
    <phoneticPr fontId="6"/>
  </si>
  <si>
    <t>　指定訪問リハビリテーション事業所、指定通所リハビリテーション事業所又はリハビリテーションを実施している医療提供施設の理学療法士、作業療法士、言語聴覚士又は医師（ここでは「理学療法士等」）の助言に基づき、当該指定地域密着型通所介護事業所の機能訓練指導員等（機能訓練指導員、看護職員、介護職員、生活相談員その他の職種の者）が共同して利用者の身体の状況等の評価及び個別機能訓練計画の作成を行っている。</t>
    <rPh sb="95" eb="97">
      <t>ジョゲン</t>
    </rPh>
    <rPh sb="98" eb="99">
      <t>モト</t>
    </rPh>
    <rPh sb="106" eb="111">
      <t>チ</t>
    </rPh>
    <phoneticPr fontId="6"/>
  </si>
  <si>
    <t>　個別機能訓練計画に基づき、利用者の身体機能又は生活機能の向上を目的とする機能訓練の項目を準備し、機能訓練指導員等が利用者の心身の状況に応じた機能訓練を適切に提供していること。</t>
    <rPh sb="1" eb="7">
      <t>コベツキノウクンレン</t>
    </rPh>
    <rPh sb="7" eb="9">
      <t>ケイカク</t>
    </rPh>
    <rPh sb="10" eb="11">
      <t>モト</t>
    </rPh>
    <rPh sb="14" eb="17">
      <t>リヨウシャ</t>
    </rPh>
    <rPh sb="18" eb="23">
      <t>シンタイキノウマタ</t>
    </rPh>
    <rPh sb="24" eb="28">
      <t>セイカツキノウ</t>
    </rPh>
    <rPh sb="29" eb="31">
      <t>コウジョウ</t>
    </rPh>
    <rPh sb="32" eb="34">
      <t>モクテキ</t>
    </rPh>
    <rPh sb="37" eb="41">
      <t>キノウクンレン</t>
    </rPh>
    <rPh sb="42" eb="44">
      <t>コウモク</t>
    </rPh>
    <rPh sb="45" eb="47">
      <t>ジュンビ</t>
    </rPh>
    <rPh sb="49" eb="56">
      <t>キノウクンレンシドウイン</t>
    </rPh>
    <rPh sb="56" eb="57">
      <t>トウ</t>
    </rPh>
    <rPh sb="58" eb="61">
      <t>リヨウシャ</t>
    </rPh>
    <rPh sb="62" eb="64">
      <t>シンシン</t>
    </rPh>
    <rPh sb="65" eb="67">
      <t>ジョウキョウ</t>
    </rPh>
    <rPh sb="68" eb="69">
      <t>オウ</t>
    </rPh>
    <rPh sb="71" eb="75">
      <t>キノウクンレン</t>
    </rPh>
    <rPh sb="76" eb="78">
      <t>テキセツ</t>
    </rPh>
    <rPh sb="79" eb="81">
      <t>テイキョウ</t>
    </rPh>
    <phoneticPr fontId="6"/>
  </si>
  <si>
    <t>　問１の評価に基づき、個別機能訓練計画の進捗状況等を３月ごとに評価し、利用者又はその家族に対し、機能訓練の内容と個別機能訓練計画の進捗状況等を説明し、必要に応じて訓練内容の見直し等を行っている。</t>
    <rPh sb="1" eb="2">
      <t>トイ</t>
    </rPh>
    <rPh sb="4" eb="6">
      <t>ヒョウカ</t>
    </rPh>
    <rPh sb="7" eb="8">
      <t>モト</t>
    </rPh>
    <rPh sb="11" eb="19">
      <t>コベツキノウクンレンケイカク</t>
    </rPh>
    <rPh sb="20" eb="24">
      <t>シンチョクジョウキョウ</t>
    </rPh>
    <rPh sb="24" eb="25">
      <t>トウ</t>
    </rPh>
    <rPh sb="27" eb="28">
      <t>ツキ</t>
    </rPh>
    <rPh sb="31" eb="33">
      <t>ヒョウカ</t>
    </rPh>
    <rPh sb="35" eb="38">
      <t>リヨウシャ</t>
    </rPh>
    <rPh sb="38" eb="39">
      <t>マタ</t>
    </rPh>
    <rPh sb="42" eb="44">
      <t>カゾク</t>
    </rPh>
    <rPh sb="45" eb="46">
      <t>タイ</t>
    </rPh>
    <rPh sb="48" eb="50">
      <t>キノウ</t>
    </rPh>
    <rPh sb="50" eb="52">
      <t>クンレン</t>
    </rPh>
    <rPh sb="53" eb="55">
      <t>ナイヨウ</t>
    </rPh>
    <rPh sb="56" eb="64">
      <t>コベツキノウクンレンケイカク</t>
    </rPh>
    <rPh sb="65" eb="69">
      <t>シンチョクジョウキョウ</t>
    </rPh>
    <rPh sb="69" eb="70">
      <t>トウ</t>
    </rPh>
    <rPh sb="71" eb="73">
      <t>セツメイ</t>
    </rPh>
    <rPh sb="75" eb="77">
      <t>ヒツヨウ</t>
    </rPh>
    <rPh sb="78" eb="79">
      <t>オウ</t>
    </rPh>
    <rPh sb="81" eb="83">
      <t>クンレン</t>
    </rPh>
    <rPh sb="83" eb="85">
      <t>ナイヨウ</t>
    </rPh>
    <rPh sb="86" eb="88">
      <t>ミナオ</t>
    </rPh>
    <rPh sb="89" eb="90">
      <t>トウ</t>
    </rPh>
    <rPh sb="91" eb="92">
      <t>オコナ</t>
    </rPh>
    <phoneticPr fontId="6"/>
  </si>
  <si>
    <t>　問１におけるリハビリテーションを実施している医療提供施設は、病院にあっては、許可病床数が200 床未満のもの又はその病院を中心とした半径４キロメートル以内に診療所が存在しないものに限る。</t>
    <rPh sb="31" eb="33">
      <t>ビョウイン</t>
    </rPh>
    <rPh sb="91" eb="92">
      <t>カギ</t>
    </rPh>
    <phoneticPr fontId="6"/>
  </si>
  <si>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rPh sb="1" eb="2">
      <t>トイ</t>
    </rPh>
    <phoneticPr fontId="6"/>
  </si>
  <si>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寝返り、起き上がり、移乗、歩行、着衣、入浴、排せつ等）やＩＡＤＬ（調理、掃除、買物、金銭管理、服薬状況等）の改善状況を踏まえた目標の見直しや訓練内容の変更など適切な対応を行っている。</t>
    <phoneticPr fontId="6"/>
  </si>
  <si>
    <t>　個別機能訓練加算を算定している場合は、生活機能向上連携加算（Ⅰ）を算定していない。</t>
    <rPh sb="20" eb="24">
      <t>セイカツキノウ</t>
    </rPh>
    <rPh sb="24" eb="28">
      <t>コウジョウレンケイ</t>
    </rPh>
    <phoneticPr fontId="6"/>
  </si>
  <si>
    <t>　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t>
    <rPh sb="64" eb="65">
      <t>トウ</t>
    </rPh>
    <rPh sb="67" eb="69">
      <t>トウガイ</t>
    </rPh>
    <rPh sb="69" eb="71">
      <t>シテイ</t>
    </rPh>
    <rPh sb="71" eb="80">
      <t>チイキミッチャクガタツウショカイゴ</t>
    </rPh>
    <rPh sb="80" eb="83">
      <t>ジギョウショ</t>
    </rPh>
    <rPh sb="84" eb="86">
      <t>ホウモン</t>
    </rPh>
    <rPh sb="88" eb="90">
      <t>トウガイ</t>
    </rPh>
    <rPh sb="90" eb="93">
      <t>ジギョウショ</t>
    </rPh>
    <rPh sb="94" eb="101">
      <t>キノウクンレンシドウイン</t>
    </rPh>
    <rPh sb="101" eb="102">
      <t>トウ</t>
    </rPh>
    <rPh sb="103" eb="105">
      <t>キョウドウ</t>
    </rPh>
    <rPh sb="108" eb="111">
      <t>リヨウシャ</t>
    </rPh>
    <rPh sb="112" eb="114">
      <t>シンタイ</t>
    </rPh>
    <rPh sb="114" eb="116">
      <t>ジョウキョウ</t>
    </rPh>
    <rPh sb="116" eb="117">
      <t>トウ</t>
    </rPh>
    <rPh sb="118" eb="121">
      <t>ヒョウカオヨ</t>
    </rPh>
    <rPh sb="122" eb="130">
      <t>コベツキノウクンレンケイカク</t>
    </rPh>
    <rPh sb="131" eb="133">
      <t>サクセイ</t>
    </rPh>
    <rPh sb="134" eb="135">
      <t>オコナ</t>
    </rPh>
    <phoneticPr fontId="6"/>
  </si>
  <si>
    <t>　個別機能訓練計画に基づき、利用者の身体機能又は生活機能の向上を目的とする機能訓練の項目を準備し、機能訓練指導員等が利用者の心身の状況に応じた機能訓練を適切に提供している。</t>
    <rPh sb="1" eb="9">
      <t>コベツキノウクンレンケイカク</t>
    </rPh>
    <rPh sb="10" eb="11">
      <t>モト</t>
    </rPh>
    <rPh sb="14" eb="17">
      <t>リヨウシャ</t>
    </rPh>
    <rPh sb="18" eb="20">
      <t>シンタイ</t>
    </rPh>
    <rPh sb="20" eb="23">
      <t>キノウマタ</t>
    </rPh>
    <rPh sb="37" eb="41">
      <t>キノウクンレン</t>
    </rPh>
    <rPh sb="42" eb="44">
      <t>コウモク</t>
    </rPh>
    <rPh sb="45" eb="47">
      <t>ジュンビ</t>
    </rPh>
    <rPh sb="49" eb="56">
      <t>キノウクンレンシドウイン</t>
    </rPh>
    <rPh sb="56" eb="57">
      <t>トウ</t>
    </rPh>
    <rPh sb="73" eb="75">
      <t>クンレン</t>
    </rPh>
    <rPh sb="76" eb="78">
      <t>テキセツ</t>
    </rPh>
    <rPh sb="79" eb="81">
      <t>テイキョウ</t>
    </rPh>
    <phoneticPr fontId="6"/>
  </si>
  <si>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t>
    <phoneticPr fontId="6"/>
  </si>
  <si>
    <t>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1" eb="7">
      <t>リガクリョウホウシトウ</t>
    </rPh>
    <rPh sb="10" eb="11">
      <t>ツキ</t>
    </rPh>
    <rPh sb="15" eb="18">
      <t>カイイジョウ</t>
    </rPh>
    <rPh sb="18" eb="32">
      <t>シテイチイキミッチャクガタツウショカイゴジギョウショ</t>
    </rPh>
    <rPh sb="33" eb="35">
      <t>ホウモン</t>
    </rPh>
    <rPh sb="37" eb="39">
      <t>キノウ</t>
    </rPh>
    <rPh sb="39" eb="41">
      <t>クンレン</t>
    </rPh>
    <rPh sb="41" eb="44">
      <t>シドウイント</t>
    </rPh>
    <rPh sb="44" eb="45">
      <t>ウ</t>
    </rPh>
    <rPh sb="46" eb="48">
      <t>キョウドウ</t>
    </rPh>
    <rPh sb="124" eb="126">
      <t>キロク</t>
    </rPh>
    <rPh sb="133" eb="135">
      <t>ヒツヨウ</t>
    </rPh>
    <rPh sb="136" eb="137">
      <t>オウ</t>
    </rPh>
    <rPh sb="139" eb="143">
      <t>クンレンナイヨウ</t>
    </rPh>
    <rPh sb="144" eb="146">
      <t>ミナオ</t>
    </rPh>
    <rPh sb="147" eb="148">
      <t>トウ</t>
    </rPh>
    <rPh sb="149" eb="150">
      <t>オコナ</t>
    </rPh>
    <phoneticPr fontId="6"/>
  </si>
  <si>
    <t>　個別機能訓練計画に基づき個別機能訓練を提供した初回の月に限り算定している。なを、利用者の急性憎悪等により個別機能訓練計画を見直した場合を除き、３月に１回を限度として加算している。</t>
    <rPh sb="1" eb="9">
      <t>コベツキノウクンレンケイカク</t>
    </rPh>
    <rPh sb="10" eb="11">
      <t>モト</t>
    </rPh>
    <rPh sb="13" eb="15">
      <t>コベツ</t>
    </rPh>
    <rPh sb="15" eb="17">
      <t>キノウ</t>
    </rPh>
    <rPh sb="17" eb="19">
      <t>クンレン</t>
    </rPh>
    <rPh sb="20" eb="22">
      <t>テイキョウ</t>
    </rPh>
    <rPh sb="24" eb="26">
      <t>ショカイ</t>
    </rPh>
    <rPh sb="27" eb="28">
      <t>ツキ</t>
    </rPh>
    <rPh sb="29" eb="30">
      <t>カギ</t>
    </rPh>
    <rPh sb="31" eb="33">
      <t>サンテイ</t>
    </rPh>
    <rPh sb="41" eb="44">
      <t>リヨウシャ</t>
    </rPh>
    <rPh sb="45" eb="49">
      <t>キュウセイゾウオ</t>
    </rPh>
    <rPh sb="49" eb="50">
      <t>トウ</t>
    </rPh>
    <rPh sb="53" eb="59">
      <t>コベツキノウクンレン</t>
    </rPh>
    <rPh sb="59" eb="61">
      <t>ケイカク</t>
    </rPh>
    <rPh sb="62" eb="64">
      <t>ミナオ</t>
    </rPh>
    <rPh sb="66" eb="68">
      <t>バアイ</t>
    </rPh>
    <rPh sb="69" eb="70">
      <t>ノゾ</t>
    </rPh>
    <rPh sb="73" eb="74">
      <t>ツキ</t>
    </rPh>
    <rPh sb="76" eb="77">
      <t>カイ</t>
    </rPh>
    <rPh sb="78" eb="80">
      <t>ゲンド</t>
    </rPh>
    <rPh sb="83" eb="85">
      <t>カサン</t>
    </rPh>
    <phoneticPr fontId="6"/>
  </si>
  <si>
    <t>　個別機能訓練加算を算定している場合は、１月につき100単位を加算している。</t>
    <rPh sb="1" eb="3">
      <t>コベツ</t>
    </rPh>
    <rPh sb="3" eb="5">
      <t>キノウ</t>
    </rPh>
    <rPh sb="5" eb="7">
      <t>クンレン</t>
    </rPh>
    <rPh sb="7" eb="9">
      <t>カサン</t>
    </rPh>
    <rPh sb="10" eb="12">
      <t>サンテイ</t>
    </rPh>
    <rPh sb="16" eb="18">
      <t>バアイ</t>
    </rPh>
    <rPh sb="21" eb="22">
      <t>ツキ</t>
    </rPh>
    <rPh sb="28" eb="30">
      <t>タンイ</t>
    </rPh>
    <rPh sb="31" eb="33">
      <t>カサン</t>
    </rPh>
    <phoneticPr fontId="6"/>
  </si>
  <si>
    <t>　機能訓練指導員等（機能訓練指導員、看護職員、介護職員、生活相談員その他の職種の者）が共同して、利用者ごとに個別機能訓練計画を作成し、当該計画に基づき、理学療法士等が計画的に機能訓練を行っている。</t>
    <rPh sb="1" eb="8">
      <t>キノウクンレンシドウイン</t>
    </rPh>
    <rPh sb="8" eb="9">
      <t>トウ</t>
    </rPh>
    <rPh sb="43" eb="45">
      <t>キョウドウ</t>
    </rPh>
    <rPh sb="48" eb="51">
      <t>リヨウシャ</t>
    </rPh>
    <rPh sb="54" eb="62">
      <t>コベツキノウクンレンケイカク</t>
    </rPh>
    <rPh sb="63" eb="65">
      <t>サクセイ</t>
    </rPh>
    <rPh sb="67" eb="69">
      <t>トウガイ</t>
    </rPh>
    <rPh sb="69" eb="71">
      <t>ケイカク</t>
    </rPh>
    <rPh sb="72" eb="73">
      <t>モト</t>
    </rPh>
    <rPh sb="76" eb="82">
      <t>リガクリョウホウシトウ</t>
    </rPh>
    <rPh sb="83" eb="86">
      <t>ケイカクテキ</t>
    </rPh>
    <rPh sb="87" eb="89">
      <t>キノウ</t>
    </rPh>
    <rPh sb="89" eb="91">
      <t>クンレン</t>
    </rPh>
    <rPh sb="92" eb="93">
      <t>オコナ</t>
    </rPh>
    <phoneticPr fontId="6"/>
  </si>
  <si>
    <t>　個別機能訓練計画の作成及び実施においては、利用者の身体機能及び生活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1" eb="9">
      <t>コベツキノウクンレンケイカク</t>
    </rPh>
    <rPh sb="10" eb="12">
      <t>サクセイ</t>
    </rPh>
    <rPh sb="12" eb="13">
      <t>オヨ</t>
    </rPh>
    <rPh sb="14" eb="16">
      <t>ジッシ</t>
    </rPh>
    <rPh sb="22" eb="25">
      <t>リヨウシャ</t>
    </rPh>
    <rPh sb="26" eb="28">
      <t>シンタイ</t>
    </rPh>
    <rPh sb="28" eb="30">
      <t>キノウ</t>
    </rPh>
    <rPh sb="30" eb="31">
      <t>オヨ</t>
    </rPh>
    <rPh sb="32" eb="34">
      <t>セイカツ</t>
    </rPh>
    <rPh sb="35" eb="37">
      <t>コウジョウ</t>
    </rPh>
    <rPh sb="38" eb="39">
      <t>シ</t>
    </rPh>
    <rPh sb="99" eb="102">
      <t>リヨウシャ</t>
    </rPh>
    <rPh sb="103" eb="105">
      <t>センタク</t>
    </rPh>
    <rPh sb="106" eb="107">
      <t>モト</t>
    </rPh>
    <phoneticPr fontId="6"/>
  </si>
  <si>
    <t>　定員超過利用・人員基準欠如に該当していない。</t>
    <rPh sb="1" eb="7">
      <t>テイインチョウカリヨウ</t>
    </rPh>
    <rPh sb="8" eb="14">
      <t>ジンインキジュンケツジョ</t>
    </rPh>
    <rPh sb="15" eb="17">
      <t>ガイトウ</t>
    </rPh>
    <phoneticPr fontId="6"/>
  </si>
  <si>
    <t>①個別機能訓練加算（Ⅰ）イ</t>
    <rPh sb="1" eb="3">
      <t>コベツ</t>
    </rPh>
    <rPh sb="3" eb="5">
      <t>キノウ</t>
    </rPh>
    <rPh sb="5" eb="7">
      <t>クンレン</t>
    </rPh>
    <rPh sb="7" eb="9">
      <t>カサン</t>
    </rPh>
    <phoneticPr fontId="6"/>
  </si>
  <si>
    <t>②個別機能訓練加算（Ⅰ）ロ</t>
    <rPh sb="1" eb="3">
      <t>コベツ</t>
    </rPh>
    <rPh sb="3" eb="5">
      <t>キノウ</t>
    </rPh>
    <rPh sb="5" eb="7">
      <t>クンレン</t>
    </rPh>
    <rPh sb="7" eb="9">
      <t>カサン</t>
    </rPh>
    <phoneticPr fontId="6"/>
  </si>
  <si>
    <t>　個別機能訓練加算（Ⅰ）イの問1から問5のいずれにも適合すること。</t>
    <rPh sb="14" eb="15">
      <t>トイ</t>
    </rPh>
    <rPh sb="18" eb="19">
      <t>トイ</t>
    </rPh>
    <rPh sb="26" eb="28">
      <t>テキゴウ</t>
    </rPh>
    <phoneticPr fontId="6"/>
  </si>
  <si>
    <t>　理学療法士等から直接訓練の提供を受けた利用者のみ加算を算定している。</t>
    <phoneticPr fontId="6"/>
  </si>
  <si>
    <t>　個別機能訓練加算（Ⅰ）イ・ロの対象となる理学療法士等が配置される曜日はあらかじめ定められ、利用者や居宅介護支援事業者に周知されている。</t>
    <phoneticPr fontId="6"/>
  </si>
  <si>
    <t>　個別機能訓練は、類似の目標を持ち、同様の訓練内容を選択した５人程度以下の小集団（個別対応含む）に対して機能訓練指導員が直接行い、必要に応じて事業所内外の設備等を用いた実践的かつ反復的な訓練を実施している。</t>
    <rPh sb="1" eb="3">
      <t>コベツ</t>
    </rPh>
    <rPh sb="26" eb="28">
      <t>センタク</t>
    </rPh>
    <phoneticPr fontId="6"/>
  </si>
  <si>
    <t>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t>
    <rPh sb="1" eb="4">
      <t>ホンカサン</t>
    </rPh>
    <rPh sb="5" eb="6">
      <t>カカ</t>
    </rPh>
    <rPh sb="7" eb="9">
      <t>コベツ</t>
    </rPh>
    <rPh sb="9" eb="11">
      <t>キノウ</t>
    </rPh>
    <rPh sb="11" eb="13">
      <t>クンレン</t>
    </rPh>
    <rPh sb="15" eb="16">
      <t>ス</t>
    </rPh>
    <rPh sb="17" eb="18">
      <t>ナ</t>
    </rPh>
    <rPh sb="20" eb="22">
      <t>チイキ</t>
    </rPh>
    <rPh sb="23" eb="25">
      <t>キョタク</t>
    </rPh>
    <rPh sb="29" eb="31">
      <t>カノウ</t>
    </rPh>
    <rPh sb="32" eb="33">
      <t>カギ</t>
    </rPh>
    <rPh sb="34" eb="36">
      <t>ジリツ</t>
    </rPh>
    <rPh sb="38" eb="39">
      <t>ク</t>
    </rPh>
    <rPh sb="41" eb="42">
      <t>ツヅ</t>
    </rPh>
    <rPh sb="47" eb="49">
      <t>モクテキ</t>
    </rPh>
    <rPh sb="52" eb="54">
      <t>セイカツ</t>
    </rPh>
    <rPh sb="54" eb="56">
      <t>キノウ</t>
    </rPh>
    <rPh sb="57" eb="59">
      <t>イジ</t>
    </rPh>
    <rPh sb="60" eb="62">
      <t>コウジョウ</t>
    </rPh>
    <rPh sb="63" eb="64">
      <t>ハカ</t>
    </rPh>
    <rPh sb="69" eb="72">
      <t>ケイカクテキ</t>
    </rPh>
    <rPh sb="73" eb="76">
      <t>ケイゾクテキ</t>
    </rPh>
    <rPh sb="77" eb="79">
      <t>コベツ</t>
    </rPh>
    <rPh sb="79" eb="81">
      <t>キノウ</t>
    </rPh>
    <rPh sb="81" eb="83">
      <t>クンレン</t>
    </rPh>
    <rPh sb="84" eb="86">
      <t>ジッシ</t>
    </rPh>
    <rPh sb="88" eb="90">
      <t>ヒツヨウ</t>
    </rPh>
    <phoneticPr fontId="6"/>
  </si>
  <si>
    <t>　個別機能訓練に関する記録（個別機能訓練の目標、目標を踏まえた訓練項目、訓練実施時間、個別機能訓練実施者等）は、利用者ごとに保管され、常に事業所の個別機能訓練従事者により閲覧が可能である。</t>
    <rPh sb="14" eb="20">
      <t>コベツキノウクンレン</t>
    </rPh>
    <rPh sb="21" eb="23">
      <t>モクヒョウ</t>
    </rPh>
    <rPh sb="24" eb="26">
      <t>モクヒョウ</t>
    </rPh>
    <rPh sb="27" eb="28">
      <t>フ</t>
    </rPh>
    <rPh sb="31" eb="33">
      <t>クンレン</t>
    </rPh>
    <rPh sb="33" eb="35">
      <t>コウモク</t>
    </rPh>
    <rPh sb="36" eb="38">
      <t>クンレン</t>
    </rPh>
    <rPh sb="43" eb="49">
      <t>コベツキノウクンレン</t>
    </rPh>
    <rPh sb="49" eb="52">
      <t>ジッシシャ</t>
    </rPh>
    <rPh sb="69" eb="72">
      <t>ジギョウショ</t>
    </rPh>
    <rPh sb="73" eb="79">
      <t>コベツキノウクンレン</t>
    </rPh>
    <rPh sb="79" eb="82">
      <t>ジュウジシャ</t>
    </rPh>
    <phoneticPr fontId="6"/>
  </si>
  <si>
    <t>③個別機能訓練加算（Ⅰ）イ・ロ共通</t>
    <rPh sb="1" eb="3">
      <t>コベツ</t>
    </rPh>
    <rPh sb="3" eb="5">
      <t>キノウ</t>
    </rPh>
    <rPh sb="5" eb="7">
      <t>クンレン</t>
    </rPh>
    <rPh sb="7" eb="9">
      <t>カサン</t>
    </rPh>
    <rPh sb="15" eb="17">
      <t>キョウツウ</t>
    </rPh>
    <phoneticPr fontId="6"/>
  </si>
  <si>
    <t>問6</t>
    <rPh sb="0" eb="1">
      <t>ト</t>
    </rPh>
    <phoneticPr fontId="6"/>
  </si>
  <si>
    <t>④個別機能訓練加算（Ⅱ）</t>
    <rPh sb="1" eb="7">
      <t>コベツキノウクンレン</t>
    </rPh>
    <rPh sb="7" eb="9">
      <t>カサン</t>
    </rPh>
    <phoneticPr fontId="6"/>
  </si>
  <si>
    <t>個別機能訓練加算（Ⅰ）イの問1から問5まで又は個別機能訓練加算（Ⅰ）ロの問1及び問2に適合している。</t>
    <rPh sb="0" eb="8">
      <t>コベツキノウクンレンカサン</t>
    </rPh>
    <rPh sb="13" eb="14">
      <t>トイ</t>
    </rPh>
    <rPh sb="17" eb="18">
      <t>トイ</t>
    </rPh>
    <rPh sb="21" eb="22">
      <t>マタ</t>
    </rPh>
    <rPh sb="23" eb="31">
      <t>コベツキノウクンレンカサン</t>
    </rPh>
    <rPh sb="36" eb="37">
      <t>トイ</t>
    </rPh>
    <rPh sb="38" eb="39">
      <t>オヨ</t>
    </rPh>
    <rPh sb="40" eb="41">
      <t>トイ</t>
    </rPh>
    <rPh sb="43" eb="45">
      <t>テキゴウ</t>
    </rPh>
    <phoneticPr fontId="6"/>
  </si>
  <si>
    <t>　利用者ごとの個別機能訓練計画書の内容等の情報を厚生労働省に提出し、機能訓練の実施に当たって、当該情報その他機能訓練の適切かつ有効な実施のために必要な情報を活用している。</t>
    <rPh sb="1" eb="4">
      <t>リヨウシャ</t>
    </rPh>
    <rPh sb="7" eb="13">
      <t>コベツキノウクンレン</t>
    </rPh>
    <rPh sb="13" eb="16">
      <t>ケイカクショ</t>
    </rPh>
    <rPh sb="17" eb="19">
      <t>ナイヨウ</t>
    </rPh>
    <rPh sb="19" eb="20">
      <t>トウ</t>
    </rPh>
    <rPh sb="21" eb="23">
      <t>ジョウホウ</t>
    </rPh>
    <rPh sb="24" eb="29">
      <t>コウセイロウドウショウ</t>
    </rPh>
    <rPh sb="30" eb="32">
      <t>テイシュツ</t>
    </rPh>
    <rPh sb="34" eb="36">
      <t>キノウ</t>
    </rPh>
    <rPh sb="36" eb="38">
      <t>クンレン</t>
    </rPh>
    <rPh sb="39" eb="41">
      <t>ジッシ</t>
    </rPh>
    <rPh sb="42" eb="43">
      <t>ア</t>
    </rPh>
    <rPh sb="47" eb="51">
      <t>トウガイジョウホウ</t>
    </rPh>
    <rPh sb="53" eb="54">
      <t>タ</t>
    </rPh>
    <rPh sb="54" eb="56">
      <t>キノウ</t>
    </rPh>
    <rPh sb="56" eb="58">
      <t>クンレン</t>
    </rPh>
    <rPh sb="59" eb="61">
      <t>テキセツ</t>
    </rPh>
    <rPh sb="78" eb="80">
      <t>カツヨウ</t>
    </rPh>
    <phoneticPr fontId="6"/>
  </si>
  <si>
    <t>　利用者ごとに、管理栄養士、看護職員、介護職員、生活相談員その他の職種の者（（管理栄養士等」）が共同して栄養アセスメント（利用者ごとの低栄養状態のリスク及び解決すべき課題を把握すること。）を実施し、当該利用者又はその家族に対してその結果を説明し、相談等に必要に応じて対応している。</t>
    <rPh sb="1" eb="4">
      <t>リヨウシャ</t>
    </rPh>
    <rPh sb="8" eb="13">
      <t>カンリエイヨウシ</t>
    </rPh>
    <rPh sb="14" eb="16">
      <t>カンゴ</t>
    </rPh>
    <rPh sb="16" eb="18">
      <t>ショクイン</t>
    </rPh>
    <rPh sb="19" eb="21">
      <t>カイゴ</t>
    </rPh>
    <rPh sb="21" eb="23">
      <t>ショクイン</t>
    </rPh>
    <rPh sb="24" eb="29">
      <t>セイカツソウダンイン</t>
    </rPh>
    <rPh sb="31" eb="32">
      <t>タ</t>
    </rPh>
    <rPh sb="39" eb="41">
      <t>カンリ</t>
    </rPh>
    <rPh sb="41" eb="44">
      <t>エイヨウシ</t>
    </rPh>
    <rPh sb="44" eb="45">
      <t>トウ</t>
    </rPh>
    <rPh sb="48" eb="50">
      <t>キョウドウ</t>
    </rPh>
    <rPh sb="52" eb="54">
      <t>エイヨウ</t>
    </rPh>
    <rPh sb="61" eb="64">
      <t>リヨウシャ</t>
    </rPh>
    <rPh sb="67" eb="72">
      <t>テイエイヨウジョウタイ</t>
    </rPh>
    <rPh sb="76" eb="77">
      <t>オヨ</t>
    </rPh>
    <rPh sb="78" eb="80">
      <t>カイケツ</t>
    </rPh>
    <rPh sb="83" eb="85">
      <t>カダイ</t>
    </rPh>
    <rPh sb="86" eb="88">
      <t>ハアク</t>
    </rPh>
    <rPh sb="95" eb="97">
      <t>ジッシ</t>
    </rPh>
    <rPh sb="99" eb="104">
      <t>トウガイリヨウシャ</t>
    </rPh>
    <rPh sb="104" eb="105">
      <t>マタ</t>
    </rPh>
    <rPh sb="108" eb="110">
      <t>カゾク</t>
    </rPh>
    <rPh sb="111" eb="112">
      <t>タイ</t>
    </rPh>
    <rPh sb="116" eb="118">
      <t>ケッカ</t>
    </rPh>
    <rPh sb="119" eb="121">
      <t>セツメイ</t>
    </rPh>
    <rPh sb="123" eb="125">
      <t>ソウダン</t>
    </rPh>
    <rPh sb="125" eb="126">
      <t>トウ</t>
    </rPh>
    <rPh sb="127" eb="129">
      <t>ヒツヨウ</t>
    </rPh>
    <rPh sb="130" eb="131">
      <t>オウ</t>
    </rPh>
    <rPh sb="133" eb="135">
      <t>タイオウ</t>
    </rPh>
    <phoneticPr fontId="6"/>
  </si>
  <si>
    <t>　利用者ごとの栄養状態等の情報を厚生労働省に提出し、栄養管理の実施に当たって、当該情報その他栄養管理の適切かつ有効な実施のために必要な情報を活用している。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50">
      <t>エイヨウカンリ</t>
    </rPh>
    <rPh sb="51" eb="53">
      <t>テキセツ</t>
    </rPh>
    <rPh sb="70" eb="72">
      <t>カツヨウ</t>
    </rPh>
    <phoneticPr fontId="6"/>
  </si>
  <si>
    <t>　当該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し運営する「栄養ケアステーション」）との連携により、管理栄養士を１人以上配置している。（給食管理業務を委託している業者の管理栄養士では要件を満たしません）。</t>
    <rPh sb="27" eb="29">
      <t>エイヨウ</t>
    </rPh>
    <rPh sb="29" eb="31">
      <t>カイゼン</t>
    </rPh>
    <rPh sb="31" eb="33">
      <t>カサン</t>
    </rPh>
    <rPh sb="34" eb="36">
      <t>タイショウ</t>
    </rPh>
    <rPh sb="36" eb="39">
      <t>ジギョウショ</t>
    </rPh>
    <rPh sb="40" eb="41">
      <t>カギ</t>
    </rPh>
    <rPh sb="50" eb="56">
      <t>カイゴホケンシセツ</t>
    </rPh>
    <rPh sb="57" eb="59">
      <t>エイヨウ</t>
    </rPh>
    <rPh sb="65" eb="69">
      <t>キョウカカサン</t>
    </rPh>
    <rPh sb="70" eb="72">
      <t>サンテイ</t>
    </rPh>
    <rPh sb="72" eb="74">
      <t>ヨウケン</t>
    </rPh>
    <rPh sb="77" eb="79">
      <t>キテイ</t>
    </rPh>
    <rPh sb="81" eb="83">
      <t>インズウ</t>
    </rPh>
    <rPh sb="84" eb="85">
      <t>コ</t>
    </rPh>
    <rPh sb="87" eb="89">
      <t>カンリ</t>
    </rPh>
    <rPh sb="89" eb="92">
      <t>エイヨウシ</t>
    </rPh>
    <rPh sb="93" eb="94">
      <t>オ</t>
    </rPh>
    <rPh sb="100" eb="101">
      <t>マタ</t>
    </rPh>
    <rPh sb="102" eb="104">
      <t>ジョウキン</t>
    </rPh>
    <rPh sb="105" eb="107">
      <t>カンリ</t>
    </rPh>
    <rPh sb="107" eb="110">
      <t>エイヨウシ</t>
    </rPh>
    <rPh sb="112" eb="115">
      <t>メイイジョウ</t>
    </rPh>
    <rPh sb="115" eb="117">
      <t>ハイチ</t>
    </rPh>
    <rPh sb="124" eb="125">
      <t>カギ</t>
    </rPh>
    <rPh sb="128" eb="129">
      <t>マタ</t>
    </rPh>
    <rPh sb="130" eb="143">
      <t>コウエキシャダンホウジンニホンエイヨウシカイモ</t>
    </rPh>
    <rPh sb="146" eb="153">
      <t>トドウフケンエイヨウシ</t>
    </rPh>
    <rPh sb="153" eb="154">
      <t>カイ</t>
    </rPh>
    <rPh sb="155" eb="157">
      <t>セッチ</t>
    </rPh>
    <rPh sb="158" eb="160">
      <t>ウンエイ</t>
    </rPh>
    <phoneticPr fontId="6"/>
  </si>
  <si>
    <t>　利用者ごとの栄養ケア計画に従い、必要に応じて当該利用者の居宅を訪問し、管理栄養士等が栄養改善サービスを行っているとともに、利用者の栄養状態を定期的に記録している。</t>
    <rPh sb="17" eb="19">
      <t>ヒツヨウ</t>
    </rPh>
    <rPh sb="20" eb="21">
      <t>オウ</t>
    </rPh>
    <rPh sb="23" eb="25">
      <t>トウガイ</t>
    </rPh>
    <rPh sb="25" eb="28">
      <t>リヨウシャ</t>
    </rPh>
    <rPh sb="29" eb="31">
      <t>キョタク</t>
    </rPh>
    <rPh sb="32" eb="34">
      <t>ホウモン</t>
    </rPh>
    <phoneticPr fontId="6"/>
  </si>
  <si>
    <t>　利用者の栄養状態を利用開始時に把握し、管理栄養士、看護職員、介護職員、生活相談員その他の職種の者（「管理栄養士等」）が共同して、利用者ごとの摂食・嚥下機能及び食形態にも配慮した栄養ケア計画を作成している。</t>
    <rPh sb="51" eb="56">
      <t>カンリエイヨウシ</t>
    </rPh>
    <rPh sb="56" eb="57">
      <t>トウ</t>
    </rPh>
    <phoneticPr fontId="6"/>
  </si>
  <si>
    <t>　利用者の栄養状態に応じて、定期的に、利用者の生活機能の状況を検討し、おおむね３か月ごとに体重測定等により、栄養状態の評価を行い、その結果を担当介護支援専門員や利用者の主治の医師に対して情報提供している。</t>
    <rPh sb="1" eb="4">
      <t>リヨウシャ</t>
    </rPh>
    <rPh sb="5" eb="7">
      <t>エイヨウ</t>
    </rPh>
    <rPh sb="7" eb="9">
      <t>ジョウタイ</t>
    </rPh>
    <rPh sb="10" eb="11">
      <t>オウ</t>
    </rPh>
    <rPh sb="14" eb="17">
      <t>テイキテキ</t>
    </rPh>
    <rPh sb="19" eb="22">
      <t>リヨウシャ</t>
    </rPh>
    <rPh sb="23" eb="25">
      <t>セイカツ</t>
    </rPh>
    <rPh sb="25" eb="27">
      <t>キノウ</t>
    </rPh>
    <rPh sb="28" eb="30">
      <t>ジョウキョウ</t>
    </rPh>
    <rPh sb="31" eb="33">
      <t>ケントウ</t>
    </rPh>
    <phoneticPr fontId="6"/>
  </si>
  <si>
    <t>①　口腔・栄養スクリーニング加算（Ⅰ）</t>
    <rPh sb="2" eb="4">
      <t>コウクウ</t>
    </rPh>
    <rPh sb="5" eb="7">
      <t>エイヨウ</t>
    </rPh>
    <rPh sb="14" eb="16">
      <t>カサン</t>
    </rPh>
    <phoneticPr fontId="6"/>
  </si>
  <si>
    <t>次のいずれかに適合すること。</t>
    <rPh sb="0" eb="1">
      <t>ツギ</t>
    </rPh>
    <rPh sb="7" eb="9">
      <t>テキゴウ</t>
    </rPh>
    <phoneticPr fontId="6"/>
  </si>
  <si>
    <t>　事業所の従業者が、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6"/>
  </si>
  <si>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6"/>
  </si>
  <si>
    <t>ア</t>
    <phoneticPr fontId="6"/>
  </si>
  <si>
    <t>　（１）次のいずれにも適合すること。（地域密着型通所介護の場合）</t>
    <rPh sb="4" eb="5">
      <t>ツギ</t>
    </rPh>
    <rPh sb="11" eb="13">
      <t>テキゴウ</t>
    </rPh>
    <rPh sb="19" eb="28">
      <t>チイキミッチャクガタツウショカイゴ</t>
    </rPh>
    <rPh sb="29" eb="31">
      <t>バアイ</t>
    </rPh>
    <phoneticPr fontId="6"/>
  </si>
  <si>
    <t>　算定日が属する月が、次のいずれにも該当しないこと。</t>
    <rPh sb="1" eb="3">
      <t>サンテイ</t>
    </rPh>
    <rPh sb="3" eb="4">
      <t>ビ</t>
    </rPh>
    <rPh sb="5" eb="6">
      <t>ゾク</t>
    </rPh>
    <rPh sb="8" eb="9">
      <t>ツキ</t>
    </rPh>
    <rPh sb="11" eb="12">
      <t>ツギ</t>
    </rPh>
    <rPh sb="18" eb="20">
      <t>ガイトウ</t>
    </rPh>
    <phoneticPr fontId="6"/>
  </si>
  <si>
    <t>　栄養アセスメント加算を算定している又は当該利用者が栄養改善加算の算定に係る栄養改善サービスを受けている間である若しくは当該栄養改善サービスが終了した日の属する月であること。</t>
    <rPh sb="1" eb="3">
      <t>エイヨウ</t>
    </rPh>
    <rPh sb="9" eb="11">
      <t>カサン</t>
    </rPh>
    <rPh sb="12" eb="14">
      <t>サンテイ</t>
    </rPh>
    <rPh sb="18" eb="19">
      <t>マタ</t>
    </rPh>
    <rPh sb="20" eb="22">
      <t>トウガイ</t>
    </rPh>
    <rPh sb="22" eb="25">
      <t>リヨウシャ</t>
    </rPh>
    <rPh sb="26" eb="32">
      <t>エイヨウカイゼンカサン</t>
    </rPh>
    <rPh sb="33" eb="35">
      <t>サンテイ</t>
    </rPh>
    <rPh sb="36" eb="37">
      <t>カカ</t>
    </rPh>
    <rPh sb="38" eb="42">
      <t>エイヨウカイゼン</t>
    </rPh>
    <rPh sb="47" eb="48">
      <t>ウ</t>
    </rPh>
    <rPh sb="52" eb="53">
      <t>アイダ</t>
    </rPh>
    <rPh sb="56" eb="57">
      <t>モ</t>
    </rPh>
    <rPh sb="60" eb="62">
      <t>トウガイ</t>
    </rPh>
    <rPh sb="62" eb="64">
      <t>エイヨウ</t>
    </rPh>
    <rPh sb="64" eb="66">
      <t>カイゼン</t>
    </rPh>
    <rPh sb="71" eb="73">
      <t>シュウリョウ</t>
    </rPh>
    <rPh sb="75" eb="76">
      <t>ヒ</t>
    </rPh>
    <rPh sb="77" eb="78">
      <t>ゾク</t>
    </rPh>
    <rPh sb="80" eb="81">
      <t>ツキ</t>
    </rPh>
    <phoneticPr fontId="6"/>
  </si>
  <si>
    <t>①</t>
    <phoneticPr fontId="6"/>
  </si>
  <si>
    <t>ウ</t>
    <phoneticPr fontId="6"/>
  </si>
  <si>
    <t>（２）次のいずれにも適合すること。（療養通所介護の場合）</t>
    <rPh sb="3" eb="4">
      <t>ツギ</t>
    </rPh>
    <rPh sb="10" eb="12">
      <t>テキゴウ</t>
    </rPh>
    <rPh sb="18" eb="24">
      <t>リョウヨウツウショカイゴ</t>
    </rPh>
    <rPh sb="25" eb="27">
      <t>バアイ</t>
    </rPh>
    <phoneticPr fontId="6"/>
  </si>
  <si>
    <t>　（１）（地域密着型通所介護の場合）のア及びイのいずれにも適合すること。</t>
    <rPh sb="5" eb="14">
      <t>チイキミッチャクガタツウショカイゴ</t>
    </rPh>
    <rPh sb="15" eb="17">
      <t>バアイ</t>
    </rPh>
    <rPh sb="20" eb="21">
      <t>オヨ</t>
    </rPh>
    <rPh sb="29" eb="31">
      <t>テキゴウ</t>
    </rPh>
    <phoneticPr fontId="6"/>
  </si>
  <si>
    <t>問１</t>
    <phoneticPr fontId="6"/>
  </si>
  <si>
    <t>②　口腔・栄養スクリーニング加算（Ⅱ）</t>
    <rPh sb="2" eb="4">
      <t>コウクウ</t>
    </rPh>
    <rPh sb="5" eb="7">
      <t>エイヨウ</t>
    </rPh>
    <rPh sb="14" eb="16">
      <t>カサン</t>
    </rPh>
    <phoneticPr fontId="6"/>
  </si>
  <si>
    <t>問１</t>
    <phoneticPr fontId="6"/>
  </si>
  <si>
    <t>（１）次のいずれにも適合すること。</t>
    <rPh sb="3" eb="4">
      <t>ツギ</t>
    </rPh>
    <rPh sb="10" eb="12">
      <t>テキゴウ</t>
    </rPh>
    <phoneticPr fontId="6"/>
  </si>
  <si>
    <t>　口腔・栄養スクリーニング加算（Ⅰ）の（１）のアに適合すること及び定員超過利用・人員基準欠如に該当していない。</t>
    <phoneticPr fontId="6"/>
  </si>
  <si>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rPh sb="1" eb="4">
      <t>サンテイビ</t>
    </rPh>
    <rPh sb="5" eb="6">
      <t>ゾク</t>
    </rPh>
    <rPh sb="8" eb="9">
      <t>ツキ</t>
    </rPh>
    <rPh sb="11" eb="13">
      <t>エイヨウ</t>
    </rPh>
    <rPh sb="19" eb="21">
      <t>カサン</t>
    </rPh>
    <rPh sb="22" eb="24">
      <t>サンテイ</t>
    </rPh>
    <rPh sb="28" eb="29">
      <t>マタ</t>
    </rPh>
    <rPh sb="30" eb="32">
      <t>トウガイ</t>
    </rPh>
    <rPh sb="32" eb="35">
      <t>リヨウシャ</t>
    </rPh>
    <rPh sb="36" eb="42">
      <t>エイヨウカイゼンカサン</t>
    </rPh>
    <rPh sb="43" eb="45">
      <t>サンテイ</t>
    </rPh>
    <rPh sb="46" eb="47">
      <t>カカ</t>
    </rPh>
    <rPh sb="48" eb="50">
      <t>エイヨウ</t>
    </rPh>
    <rPh sb="50" eb="52">
      <t>カイゼン</t>
    </rPh>
    <rPh sb="57" eb="58">
      <t>ウ</t>
    </rPh>
    <rPh sb="62" eb="63">
      <t>アイダ</t>
    </rPh>
    <rPh sb="66" eb="67">
      <t>モ</t>
    </rPh>
    <rPh sb="70" eb="72">
      <t>トウガイ</t>
    </rPh>
    <rPh sb="72" eb="76">
      <t>エイヨウカイゼン</t>
    </rPh>
    <rPh sb="81" eb="83">
      <t>シュウリョウ</t>
    </rPh>
    <rPh sb="85" eb="86">
      <t>ヒ</t>
    </rPh>
    <rPh sb="87" eb="88">
      <t>ゾク</t>
    </rPh>
    <rPh sb="90" eb="91">
      <t>ツキ</t>
    </rPh>
    <phoneticPr fontId="6"/>
  </si>
  <si>
    <t>　算定日が属する月が、当該利用者が口腔機能向上加算の算定にに係る口腔機能向上サービスを受けている間及び当該口腔機能向上サービスが終了した日の属する月でないこと。</t>
    <rPh sb="1" eb="4">
      <t>サンテイビ</t>
    </rPh>
    <rPh sb="5" eb="6">
      <t>ゾク</t>
    </rPh>
    <rPh sb="8" eb="9">
      <t>ツキ</t>
    </rPh>
    <rPh sb="11" eb="13">
      <t>トウガイ</t>
    </rPh>
    <rPh sb="13" eb="16">
      <t>リヨウシャ</t>
    </rPh>
    <rPh sb="17" eb="25">
      <t>コウクウキノウコウジョウカサン</t>
    </rPh>
    <rPh sb="26" eb="28">
      <t>サンテイ</t>
    </rPh>
    <rPh sb="30" eb="31">
      <t>カカ</t>
    </rPh>
    <rPh sb="32" eb="38">
      <t>コウクウキノウコウジョウ</t>
    </rPh>
    <rPh sb="43" eb="44">
      <t>ウ</t>
    </rPh>
    <rPh sb="48" eb="49">
      <t>アイダ</t>
    </rPh>
    <rPh sb="49" eb="50">
      <t>オヨ</t>
    </rPh>
    <rPh sb="51" eb="53">
      <t>トウガイ</t>
    </rPh>
    <rPh sb="53" eb="59">
      <t>コウクウキノウコウジョウ</t>
    </rPh>
    <rPh sb="64" eb="66">
      <t>シュウリョウ</t>
    </rPh>
    <rPh sb="68" eb="69">
      <t>ヒ</t>
    </rPh>
    <rPh sb="70" eb="71">
      <t>ゾク</t>
    </rPh>
    <rPh sb="73" eb="74">
      <t>ツキ</t>
    </rPh>
    <phoneticPr fontId="6"/>
  </si>
  <si>
    <t>イ</t>
    <phoneticPr fontId="6"/>
  </si>
  <si>
    <t>ウ</t>
    <phoneticPr fontId="6"/>
  </si>
  <si>
    <t>（２）次のいずれにも適合すること。</t>
    <rPh sb="3" eb="4">
      <t>ツギ</t>
    </rPh>
    <rPh sb="10" eb="12">
      <t>テキゴウ</t>
    </rPh>
    <phoneticPr fontId="6"/>
  </si>
  <si>
    <t>　口腔・栄養スクリーニング加算（Ⅰ）の（１）のイに適合すること及び定員超過利用・人員基準欠如に該当していない。</t>
    <rPh sb="1" eb="3">
      <t>コウクウ</t>
    </rPh>
    <rPh sb="4" eb="6">
      <t>エイヨウ</t>
    </rPh>
    <rPh sb="13" eb="15">
      <t>カサン</t>
    </rPh>
    <rPh sb="25" eb="27">
      <t>テキゴウ</t>
    </rPh>
    <rPh sb="31" eb="32">
      <t>オヨ</t>
    </rPh>
    <rPh sb="33" eb="39">
      <t>テイインチョウカリヨウ</t>
    </rPh>
    <rPh sb="40" eb="46">
      <t>ジンインキジュンケツジョ</t>
    </rPh>
    <rPh sb="47" eb="49">
      <t>ガイトウ</t>
    </rPh>
    <phoneticPr fontId="6"/>
  </si>
  <si>
    <t>　算定日が属する月が、栄養アセスメント加算を算定していない。かつ、当該利用者が栄養改善加算の算定に係る栄養改善サービスを受けている間又は当該栄養改善サービスが終了した日の属する月でないこと。</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5">
      <t>エイヨウカイゼンカサン</t>
    </rPh>
    <rPh sb="46" eb="48">
      <t>サンテイ</t>
    </rPh>
    <rPh sb="49" eb="50">
      <t>カカ</t>
    </rPh>
    <rPh sb="51" eb="55">
      <t>エイヨウカイゼン</t>
    </rPh>
    <rPh sb="60" eb="61">
      <t>ウ</t>
    </rPh>
    <rPh sb="65" eb="66">
      <t>アイダ</t>
    </rPh>
    <rPh sb="66" eb="67">
      <t>マタ</t>
    </rPh>
    <rPh sb="68" eb="70">
      <t>トウガイ</t>
    </rPh>
    <rPh sb="70" eb="74">
      <t>エイヨウカイゼン</t>
    </rPh>
    <rPh sb="79" eb="81">
      <t>シュウリョウ</t>
    </rPh>
    <rPh sb="83" eb="84">
      <t>ヒ</t>
    </rPh>
    <rPh sb="85" eb="86">
      <t>ゾク</t>
    </rPh>
    <rPh sb="88" eb="89">
      <t>ツキ</t>
    </rPh>
    <phoneticPr fontId="6"/>
  </si>
  <si>
    <t>　算定日が属する月が、当該利用者が口腔機能向上加算の算定に係る口腔機能向上サービスを受けている間及び当該口腔機能向上サービスが終了した日の属する月であること。</t>
    <rPh sb="1" eb="4">
      <t>サンテイビ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6"/>
  </si>
  <si>
    <t>ア</t>
    <phoneticPr fontId="6"/>
  </si>
  <si>
    <t>イ</t>
    <phoneticPr fontId="6"/>
  </si>
  <si>
    <t>③　口腔・栄養スクリーニング加算（Ⅰ）・（Ⅱ）共通</t>
    <rPh sb="2" eb="4">
      <t>コウクウ</t>
    </rPh>
    <rPh sb="5" eb="7">
      <t>エイヨウ</t>
    </rPh>
    <rPh sb="14" eb="16">
      <t>カサン</t>
    </rPh>
    <rPh sb="23" eb="25">
      <t>キョウツウ</t>
    </rPh>
    <phoneticPr fontId="6"/>
  </si>
  <si>
    <t>　口腔・栄養スクリーニングの算定に係る口腔の健康状態のスクリーニング（以下「口腔スクリーニング」）及び栄養状態に関するスクリーニング（以下「栄養スクリーニング」）は、利用者ごとに行われるケアマネジメントの一環として行われている。</t>
    <rPh sb="1" eb="3">
      <t>コウクウ</t>
    </rPh>
    <rPh sb="19" eb="21">
      <t>コウクウ</t>
    </rPh>
    <rPh sb="22" eb="26">
      <t>ケンコウジョウタイ</t>
    </rPh>
    <rPh sb="35" eb="37">
      <t>イカ</t>
    </rPh>
    <rPh sb="38" eb="40">
      <t>コウクウ</t>
    </rPh>
    <rPh sb="49" eb="50">
      <t>オヨ</t>
    </rPh>
    <rPh sb="67" eb="69">
      <t>イカ</t>
    </rPh>
    <rPh sb="70" eb="72">
      <t>エイヨウ</t>
    </rPh>
    <phoneticPr fontId="6"/>
  </si>
  <si>
    <t>　口腔スクリーニング及び栄養スクリーニングを行うに当たっては、利用者について、それぞれ次に掲げる確認を行い、確認した情報を介護支援専門員に提供している。</t>
    <rPh sb="1" eb="3">
      <t>コウクウ</t>
    </rPh>
    <rPh sb="10" eb="11">
      <t>オヨ</t>
    </rPh>
    <rPh sb="12" eb="14">
      <t>エイヨウ</t>
    </rPh>
    <rPh sb="22" eb="23">
      <t>オコナ</t>
    </rPh>
    <rPh sb="25" eb="26">
      <t>ア</t>
    </rPh>
    <rPh sb="31" eb="34">
      <t>リヨウシャ</t>
    </rPh>
    <rPh sb="45" eb="46">
      <t>カカ</t>
    </rPh>
    <rPh sb="48" eb="50">
      <t>カクニン</t>
    </rPh>
    <rPh sb="51" eb="52">
      <t>オコナ</t>
    </rPh>
    <rPh sb="54" eb="56">
      <t>カクニン</t>
    </rPh>
    <rPh sb="58" eb="60">
      <t>ジョウホウ</t>
    </rPh>
    <rPh sb="61" eb="63">
      <t>カイゴ</t>
    </rPh>
    <rPh sb="63" eb="65">
      <t>シエン</t>
    </rPh>
    <rPh sb="65" eb="67">
      <t>センモン</t>
    </rPh>
    <rPh sb="67" eb="68">
      <t>イン</t>
    </rPh>
    <rPh sb="69" eb="71">
      <t>テイキョウ</t>
    </rPh>
    <phoneticPr fontId="6"/>
  </si>
  <si>
    <t>口腔スクリーニング</t>
    <rPh sb="0" eb="2">
      <t>コウクウ</t>
    </rPh>
    <phoneticPr fontId="6"/>
  </si>
  <si>
    <t>ａ</t>
    <phoneticPr fontId="6"/>
  </si>
  <si>
    <t>　硬いものを避け、柔らかいものを中心に食べる者</t>
    <rPh sb="1" eb="2">
      <t>カタ</t>
    </rPh>
    <rPh sb="6" eb="7">
      <t>サ</t>
    </rPh>
    <rPh sb="9" eb="10">
      <t>ヤワ</t>
    </rPh>
    <rPh sb="16" eb="18">
      <t>チュウシン</t>
    </rPh>
    <rPh sb="19" eb="20">
      <t>タ</t>
    </rPh>
    <rPh sb="22" eb="23">
      <t>モノ</t>
    </rPh>
    <phoneticPr fontId="6"/>
  </si>
  <si>
    <t>ｂ</t>
    <phoneticPr fontId="6"/>
  </si>
  <si>
    <t>　入れ歯を使っている者</t>
    <rPh sb="1" eb="2">
      <t>イ</t>
    </rPh>
    <rPh sb="3" eb="4">
      <t>バ</t>
    </rPh>
    <rPh sb="5" eb="6">
      <t>ツカ</t>
    </rPh>
    <rPh sb="10" eb="11">
      <t>モノ</t>
    </rPh>
    <phoneticPr fontId="6"/>
  </si>
  <si>
    <t>ｃ</t>
    <phoneticPr fontId="6"/>
  </si>
  <si>
    <t>　むせやすい者</t>
    <rPh sb="6" eb="7">
      <t>モノ</t>
    </rPh>
    <phoneticPr fontId="6"/>
  </si>
  <si>
    <t>栄養スクリーニング</t>
    <rPh sb="0" eb="2">
      <t>エイヨウ</t>
    </rPh>
    <phoneticPr fontId="6"/>
  </si>
  <si>
    <t>ｂ</t>
    <phoneticPr fontId="6"/>
  </si>
  <si>
    <t>ｃ</t>
    <phoneticPr fontId="6"/>
  </si>
  <si>
    <t>ｄ</t>
    <phoneticPr fontId="6"/>
  </si>
  <si>
    <t>　口腔・栄養スクリーニング加算の算定を行う事業所については、サービス担当者会議で決定している。</t>
    <rPh sb="1" eb="3">
      <t>コウクウ</t>
    </rPh>
    <rPh sb="4" eb="6">
      <t>エイヨウ</t>
    </rPh>
    <rPh sb="13" eb="15">
      <t>カサン</t>
    </rPh>
    <rPh sb="16" eb="18">
      <t>サンテイ</t>
    </rPh>
    <rPh sb="19" eb="20">
      <t>オコナ</t>
    </rPh>
    <rPh sb="21" eb="24">
      <t>ジギョウショ</t>
    </rPh>
    <rPh sb="34" eb="39">
      <t>タントウシャカイギ</t>
    </rPh>
    <rPh sb="40" eb="42">
      <t>ケッテイ</t>
    </rPh>
    <phoneticPr fontId="6"/>
  </si>
  <si>
    <t>①　口腔機能向上加算（Ⅰ）</t>
    <rPh sb="2" eb="8">
      <t>コウクウキノウコウジョウ</t>
    </rPh>
    <rPh sb="8" eb="10">
      <t>カサン</t>
    </rPh>
    <phoneticPr fontId="6"/>
  </si>
  <si>
    <t>　利用者ごとの口腔機能改善管理指導計画の進捗状況を定期的に評価すること。</t>
    <rPh sb="1" eb="4">
      <t>リヨウシャ</t>
    </rPh>
    <rPh sb="7" eb="19">
      <t>コウクウキノウカイゼンカンリシドウケイカク</t>
    </rPh>
    <rPh sb="20" eb="24">
      <t>シンチョクジョウキョウ</t>
    </rPh>
    <rPh sb="25" eb="28">
      <t>テイキテキ</t>
    </rPh>
    <rPh sb="29" eb="31">
      <t>ヒョウカ</t>
    </rPh>
    <phoneticPr fontId="6"/>
  </si>
  <si>
    <t>②　口腔機能向上加算（Ⅱ）</t>
    <rPh sb="2" eb="10">
      <t>コウクウキノウコウジョウカサン</t>
    </rPh>
    <phoneticPr fontId="6"/>
  </si>
  <si>
    <t>　口腔機能向上加算（Ⅰ）の問１から問５までのいずれにも適合すること。</t>
    <rPh sb="1" eb="9">
      <t>コウクウキノウコウジョウカサン</t>
    </rPh>
    <rPh sb="13" eb="14">
      <t>トイ</t>
    </rPh>
    <rPh sb="17" eb="18">
      <t>トイ</t>
    </rPh>
    <rPh sb="27" eb="29">
      <t>テキゴウ</t>
    </rPh>
    <phoneticPr fontId="6"/>
  </si>
  <si>
    <t>　利用者ごとの口腔機能改善管理指導計画等の内容等の情報を厚生労働省に提出し、口腔機能向上サービスの実施に当たって、当該情報その他口腔衛生の適切かつ有効な実施のために必要な情報を活用している。</t>
    <rPh sb="1" eb="4">
      <t>リヨウシャ</t>
    </rPh>
    <rPh sb="7" eb="19">
      <t>コウクウキノウカイゼンカンリシドウケイカク</t>
    </rPh>
    <rPh sb="19" eb="20">
      <t>トウ</t>
    </rPh>
    <rPh sb="21" eb="24">
      <t>ナイヨウトウ</t>
    </rPh>
    <rPh sb="25" eb="27">
      <t>ジョウホウ</t>
    </rPh>
    <rPh sb="28" eb="33">
      <t>コウセイロウドウショウ</t>
    </rPh>
    <rPh sb="34" eb="36">
      <t>テイシュツ</t>
    </rPh>
    <rPh sb="38" eb="40">
      <t>コウクウ</t>
    </rPh>
    <rPh sb="40" eb="42">
      <t>キノウ</t>
    </rPh>
    <rPh sb="42" eb="44">
      <t>コウジョウ</t>
    </rPh>
    <rPh sb="49" eb="51">
      <t>ジッシ</t>
    </rPh>
    <rPh sb="52" eb="53">
      <t>ア</t>
    </rPh>
    <rPh sb="57" eb="59">
      <t>トウガイ</t>
    </rPh>
    <rPh sb="59" eb="61">
      <t>ジョウホウ</t>
    </rPh>
    <rPh sb="63" eb="64">
      <t>タ</t>
    </rPh>
    <rPh sb="64" eb="66">
      <t>コウクウ</t>
    </rPh>
    <rPh sb="66" eb="68">
      <t>エイセイ</t>
    </rPh>
    <rPh sb="69" eb="71">
      <t>テキセツ</t>
    </rPh>
    <rPh sb="73" eb="75">
      <t>ユウコウ</t>
    </rPh>
    <rPh sb="76" eb="78">
      <t>ジッシ</t>
    </rPh>
    <rPh sb="82" eb="84">
      <t>ヒツヨウ</t>
    </rPh>
    <rPh sb="85" eb="87">
      <t>ジョウホウ</t>
    </rPh>
    <rPh sb="88" eb="90">
      <t>カツヨウ</t>
    </rPh>
    <phoneticPr fontId="6"/>
  </si>
  <si>
    <t>③　口腔機能向上加算（Ⅰ）・（Ⅱ）共通</t>
    <rPh sb="2" eb="10">
      <t>コウクウキノウコウジョウカサン</t>
    </rPh>
    <rPh sb="17" eb="19">
      <t>キョウツウ</t>
    </rPh>
    <phoneticPr fontId="6"/>
  </si>
  <si>
    <t>　作成した口腔機能改善管理指導計画については、口腔機能向上サービスの対象となる利用者又はその家族に説明し、その同意を得ている。</t>
    <phoneticPr fontId="6"/>
  </si>
  <si>
    <t>　利用者の口腔機能の状態に応じて、定期的に、利用者の生活機能の状況を検討し、おおむね３か月ごとに口腔機能の状態の評価を行い、その結果について担当介護支援専門員や主治の医師、主治の歯科医師に対して情報提供している。　</t>
    <rPh sb="1" eb="4">
      <t>リヨウシャ</t>
    </rPh>
    <rPh sb="5" eb="9">
      <t>コウクウキノウ</t>
    </rPh>
    <rPh sb="10" eb="12">
      <t>ジョウタイ</t>
    </rPh>
    <rPh sb="13" eb="14">
      <t>オウ</t>
    </rPh>
    <rPh sb="17" eb="20">
      <t>テイキテキ</t>
    </rPh>
    <rPh sb="22" eb="25">
      <t>リヨウシャ</t>
    </rPh>
    <rPh sb="26" eb="28">
      <t>セイカツ</t>
    </rPh>
    <rPh sb="28" eb="30">
      <t>キノウ</t>
    </rPh>
    <rPh sb="31" eb="33">
      <t>ジョウキョウ</t>
    </rPh>
    <rPh sb="34" eb="36">
      <t>ケントウ</t>
    </rPh>
    <phoneticPr fontId="6"/>
  </si>
  <si>
    <t>　おおむね３か月ごとの評価の結果、次の①又は②のいずれかに該当する者であって、継続的に言語聴覚士、歯科衛生士等がサービス提供を行うことにより、口腔機能の向上又は維持の効果が期待できると認められるものについては、継続的に口腔機能向上サービスを提供している。</t>
    <rPh sb="20" eb="21">
      <t>マタ</t>
    </rPh>
    <rPh sb="49" eb="51">
      <t>シカ</t>
    </rPh>
    <rPh sb="51" eb="54">
      <t>エイセイシ</t>
    </rPh>
    <rPh sb="78" eb="79">
      <t>マタ</t>
    </rPh>
    <rPh sb="80" eb="82">
      <t>イジ</t>
    </rPh>
    <phoneticPr fontId="6"/>
  </si>
  <si>
    <t>　定員超過利用・人員基準欠如に該当していない。　</t>
    <rPh sb="1" eb="3">
      <t>テイイン</t>
    </rPh>
    <rPh sb="3" eb="5">
      <t>チョウカ</t>
    </rPh>
    <rPh sb="5" eb="7">
      <t>リヨウ</t>
    </rPh>
    <rPh sb="8" eb="10">
      <t>ジンイン</t>
    </rPh>
    <rPh sb="10" eb="12">
      <t>キジュン</t>
    </rPh>
    <rPh sb="12" eb="14">
      <t>ケツジョ</t>
    </rPh>
    <rPh sb="15" eb="17">
      <t>ガイトウ</t>
    </rPh>
    <phoneticPr fontId="6"/>
  </si>
  <si>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３月以内の期間に限り１月に２回を限度として加算している。</t>
    <rPh sb="1" eb="5">
      <t>コウクウキノウ</t>
    </rPh>
    <rPh sb="6" eb="8">
      <t>テイカ</t>
    </rPh>
    <rPh sb="12" eb="15">
      <t>リヨウシャ</t>
    </rPh>
    <rPh sb="15" eb="16">
      <t>マタ</t>
    </rPh>
    <rPh sb="25" eb="28">
      <t>リヨウシャ</t>
    </rPh>
    <rPh sb="29" eb="30">
      <t>タイ</t>
    </rPh>
    <rPh sb="33" eb="38">
      <t>トウガイリヨウシャ</t>
    </rPh>
    <rPh sb="39" eb="41">
      <t>コウクウ</t>
    </rPh>
    <rPh sb="41" eb="43">
      <t>キノウ</t>
    </rPh>
    <rPh sb="44" eb="46">
      <t>コウジョウ</t>
    </rPh>
    <rPh sb="47" eb="49">
      <t>モクテキ</t>
    </rPh>
    <rPh sb="53" eb="56">
      <t>コベツテキ</t>
    </rPh>
    <rPh sb="57" eb="59">
      <t>ジッシ</t>
    </rPh>
    <rPh sb="62" eb="64">
      <t>コウクウ</t>
    </rPh>
    <rPh sb="64" eb="66">
      <t>セイソウ</t>
    </rPh>
    <rPh sb="67" eb="69">
      <t>シドウ</t>
    </rPh>
    <rPh sb="69" eb="70">
      <t>モ</t>
    </rPh>
    <rPh sb="73" eb="75">
      <t>ジッシ</t>
    </rPh>
    <rPh sb="75" eb="76">
      <t>マタ</t>
    </rPh>
    <rPh sb="77" eb="79">
      <t>セッショク</t>
    </rPh>
    <rPh sb="80" eb="82">
      <t>エンゲ</t>
    </rPh>
    <rPh sb="82" eb="84">
      <t>キノウ</t>
    </rPh>
    <rPh sb="85" eb="86">
      <t>カン</t>
    </rPh>
    <rPh sb="88" eb="90">
      <t>クンレン</t>
    </rPh>
    <rPh sb="91" eb="93">
      <t>シドウ</t>
    </rPh>
    <rPh sb="93" eb="94">
      <t>モ</t>
    </rPh>
    <rPh sb="97" eb="99">
      <t>ジッシ</t>
    </rPh>
    <rPh sb="104" eb="107">
      <t>リヨウシャ</t>
    </rPh>
    <rPh sb="108" eb="110">
      <t>シンシン</t>
    </rPh>
    <rPh sb="111" eb="113">
      <t>ジョウタイ</t>
    </rPh>
    <rPh sb="114" eb="116">
      <t>イジ</t>
    </rPh>
    <rPh sb="116" eb="117">
      <t>マタ</t>
    </rPh>
    <rPh sb="118" eb="120">
      <t>コウジョウ</t>
    </rPh>
    <rPh sb="121" eb="122">
      <t>シ</t>
    </rPh>
    <rPh sb="125" eb="126">
      <t>ミト</t>
    </rPh>
    <rPh sb="133" eb="135">
      <t>イカ</t>
    </rPh>
    <rPh sb="136" eb="142">
      <t>コウクウキノウコウジョウ</t>
    </rPh>
    <rPh sb="149" eb="150">
      <t>オコナ</t>
    </rPh>
    <rPh sb="152" eb="154">
      <t>バアイ</t>
    </rPh>
    <rPh sb="156" eb="164">
      <t>コウクウキノウコウジョウカサン</t>
    </rPh>
    <rPh sb="169" eb="170">
      <t>ツキ</t>
    </rPh>
    <rPh sb="170" eb="172">
      <t>イナイ</t>
    </rPh>
    <rPh sb="173" eb="175">
      <t>キカン</t>
    </rPh>
    <rPh sb="176" eb="177">
      <t>カギ</t>
    </rPh>
    <rPh sb="179" eb="180">
      <t>ツキ</t>
    </rPh>
    <rPh sb="182" eb="183">
      <t>カイ</t>
    </rPh>
    <rPh sb="184" eb="186">
      <t>ゲンド</t>
    </rPh>
    <rPh sb="189" eb="191">
      <t>カサン</t>
    </rPh>
    <phoneticPr fontId="6"/>
  </si>
  <si>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6"/>
  </si>
  <si>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6"/>
  </si>
  <si>
    <t>①サービス提供体制強化加算（Ⅰ）</t>
    <rPh sb="5" eb="7">
      <t>テイキョウ</t>
    </rPh>
    <rPh sb="7" eb="9">
      <t>タイセイ</t>
    </rPh>
    <rPh sb="9" eb="11">
      <t>キョウカ</t>
    </rPh>
    <rPh sb="11" eb="13">
      <t>カサン</t>
    </rPh>
    <phoneticPr fontId="6"/>
  </si>
  <si>
    <t>②サービス提供体制強化加算（Ⅱ）</t>
    <rPh sb="5" eb="7">
      <t>テイキョウ</t>
    </rPh>
    <rPh sb="7" eb="9">
      <t>タイセイ</t>
    </rPh>
    <rPh sb="9" eb="11">
      <t>キョウカ</t>
    </rPh>
    <rPh sb="11" eb="13">
      <t>カサン</t>
    </rPh>
    <phoneticPr fontId="6"/>
  </si>
  <si>
    <t>③サービス提供体制強化加算（Ⅲ）</t>
    <rPh sb="5" eb="13">
      <t>テイキョウタイセイキョウカカサン</t>
    </rPh>
    <phoneticPr fontId="6"/>
  </si>
  <si>
    <t>　介護職員の総数のうち、介護福祉士の占める割合が100分の70以上であること。
　（介護福祉士については、各月の前月の末日時点で資格を取得している者とする。）</t>
    <rPh sb="1" eb="3">
      <t>カイゴ</t>
    </rPh>
    <rPh sb="3" eb="5">
      <t>ショクイン</t>
    </rPh>
    <rPh sb="6" eb="8">
      <t>ソウスウ</t>
    </rPh>
    <rPh sb="12" eb="14">
      <t>カイゴフ</t>
    </rPh>
    <rPh sb="14" eb="17">
      <t>フクシシ</t>
    </rPh>
    <rPh sb="18" eb="19">
      <t>シ</t>
    </rPh>
    <rPh sb="21" eb="23">
      <t>ワリアイ</t>
    </rPh>
    <rPh sb="27" eb="28">
      <t>ブン</t>
    </rPh>
    <rPh sb="31" eb="33">
      <t>イジョウ</t>
    </rPh>
    <rPh sb="42" eb="47">
      <t>カイゴフクシシ</t>
    </rPh>
    <rPh sb="53" eb="55">
      <t>カクツキ</t>
    </rPh>
    <rPh sb="56" eb="58">
      <t>ゼンゲツ</t>
    </rPh>
    <rPh sb="59" eb="63">
      <t>マツジツジテン</t>
    </rPh>
    <rPh sb="64" eb="66">
      <t>シカク</t>
    </rPh>
    <rPh sb="67" eb="69">
      <t>シュトク</t>
    </rPh>
    <rPh sb="73" eb="74">
      <t>モノ</t>
    </rPh>
    <phoneticPr fontId="6"/>
  </si>
  <si>
    <t>　介護職員の総数のうち、介護福祉士の占める割合が100分の40以上であること。
　（介護福祉士については、各月の前月の末日時点で資格を取得している者とする。）</t>
    <rPh sb="1" eb="3">
      <t>カイゴ</t>
    </rPh>
    <rPh sb="3" eb="5">
      <t>ショクイン</t>
    </rPh>
    <rPh sb="6" eb="8">
      <t>ソウスウ</t>
    </rPh>
    <rPh sb="12" eb="14">
      <t>カイゴフ</t>
    </rPh>
    <rPh sb="14" eb="17">
      <t>フクシシ</t>
    </rPh>
    <rPh sb="18" eb="19">
      <t>シ</t>
    </rPh>
    <rPh sb="21" eb="23">
      <t>ワリアイ</t>
    </rPh>
    <rPh sb="27" eb="28">
      <t>ブン</t>
    </rPh>
    <rPh sb="31" eb="33">
      <t>イジョウ</t>
    </rPh>
    <rPh sb="42" eb="47">
      <t>カイゴフクシシ</t>
    </rPh>
    <rPh sb="53" eb="55">
      <t>カクツキ</t>
    </rPh>
    <rPh sb="56" eb="58">
      <t>ゼンゲツ</t>
    </rPh>
    <rPh sb="59" eb="63">
      <t>マツジツジテン</t>
    </rPh>
    <rPh sb="64" eb="66">
      <t>シカク</t>
    </rPh>
    <rPh sb="67" eb="69">
      <t>シュトク</t>
    </rPh>
    <rPh sb="73" eb="74">
      <t>モノ</t>
    </rPh>
    <phoneticPr fontId="6"/>
  </si>
  <si>
    <t>　介護職員の総数のうち、勤続年数10年以上の介護福祉士の占める割合が100分の25以上であること。
　（勤続年数とは、各月の前月の末日時点における勤続年数をいう。）</t>
    <rPh sb="1" eb="5">
      <t>カイゴショクイン</t>
    </rPh>
    <rPh sb="6" eb="8">
      <t>ソウスウ</t>
    </rPh>
    <rPh sb="12" eb="16">
      <t>キンゾクネンスウ</t>
    </rPh>
    <rPh sb="18" eb="21">
      <t>ネンイジョウ</t>
    </rPh>
    <rPh sb="22" eb="27">
      <t>カイゴフクシシ</t>
    </rPh>
    <rPh sb="28" eb="29">
      <t>シ</t>
    </rPh>
    <rPh sb="31" eb="33">
      <t>ワリアイ</t>
    </rPh>
    <rPh sb="37" eb="38">
      <t>ブン</t>
    </rPh>
    <rPh sb="41" eb="43">
      <t>イジョウ</t>
    </rPh>
    <rPh sb="52" eb="54">
      <t>キンゾク</t>
    </rPh>
    <rPh sb="54" eb="56">
      <t>ネンスウ</t>
    </rPh>
    <rPh sb="59" eb="61">
      <t>カクツキ</t>
    </rPh>
    <rPh sb="62" eb="64">
      <t>ゼンゲツ</t>
    </rPh>
    <rPh sb="65" eb="69">
      <t>マツジツジテン</t>
    </rPh>
    <rPh sb="73" eb="75">
      <t>キンゾク</t>
    </rPh>
    <rPh sb="75" eb="77">
      <t>ネンスウ</t>
    </rPh>
    <phoneticPr fontId="6"/>
  </si>
  <si>
    <t>　介護職員の総数のうち、勤続年数７年以上の者の占める割合が100分の30以上であること。
　（勤続年数とは、各月の前月の末日時点における勤続年数をいう。）</t>
    <rPh sb="1" eb="5">
      <t>カイゴショクイン</t>
    </rPh>
    <rPh sb="6" eb="8">
      <t>ソウスウ</t>
    </rPh>
    <rPh sb="12" eb="16">
      <t>キンゾクネンスウ</t>
    </rPh>
    <rPh sb="21" eb="22">
      <t>モノ</t>
    </rPh>
    <rPh sb="26" eb="28">
      <t>ワリアイ</t>
    </rPh>
    <rPh sb="32" eb="33">
      <t>ブン</t>
    </rPh>
    <rPh sb="36" eb="38">
      <t>イジョウ</t>
    </rPh>
    <rPh sb="47" eb="51">
      <t>キンゾクネンスウ</t>
    </rPh>
    <rPh sb="54" eb="56">
      <t>カクツキ</t>
    </rPh>
    <rPh sb="57" eb="59">
      <t>ゼンゲツ</t>
    </rPh>
    <rPh sb="60" eb="64">
      <t>マツジツジテン</t>
    </rPh>
    <rPh sb="68" eb="72">
      <t>キンゾクネンスウ</t>
    </rPh>
    <phoneticPr fontId="6"/>
  </si>
  <si>
    <t>⑤サービス提供体制強化加算（Ⅲ）ロ　（療養通所介護）</t>
    <rPh sb="5" eb="13">
      <t>テイキョウタイセイキョウカカサン</t>
    </rPh>
    <rPh sb="19" eb="25">
      <t>リョウヨウツウショカイゴ</t>
    </rPh>
    <phoneticPr fontId="6"/>
  </si>
  <si>
    <t>④サービス提供体制強化加算（Ⅲ）イ　（療養通所介護）</t>
    <rPh sb="5" eb="13">
      <t>テイキョウタイセイキョウカカサン</t>
    </rPh>
    <rPh sb="19" eb="25">
      <t>リョウヨウツウショカイゴ</t>
    </rPh>
    <phoneticPr fontId="6"/>
  </si>
  <si>
    <t>　療養通所介護の提供に当たっては、利用者の状態に即した適切な計画を作成するとともに、利用者の在宅生活を支援する観点から、多職種協働により、医療や訪問看護サービス等の様々なサービスが提供されている中で、主治の医師や訪問看護事業者等と密接な連携を図りつつ、計画的なサービス提供を行っている。</t>
    <rPh sb="1" eb="7">
      <t>リョウヨウツウショカイゴ</t>
    </rPh>
    <rPh sb="8" eb="10">
      <t>テイキョウ</t>
    </rPh>
    <rPh sb="11" eb="12">
      <t>ア</t>
    </rPh>
    <rPh sb="17" eb="20">
      <t>リヨウシャ</t>
    </rPh>
    <rPh sb="21" eb="23">
      <t>ジョウタイ</t>
    </rPh>
    <rPh sb="24" eb="25">
      <t>ソク</t>
    </rPh>
    <rPh sb="27" eb="29">
      <t>テキセツ</t>
    </rPh>
    <rPh sb="30" eb="32">
      <t>ケイカク</t>
    </rPh>
    <rPh sb="33" eb="35">
      <t>サクセイ</t>
    </rPh>
    <rPh sb="42" eb="45">
      <t>リヨウシャ</t>
    </rPh>
    <rPh sb="46" eb="48">
      <t>ザイタク</t>
    </rPh>
    <rPh sb="48" eb="50">
      <t>セイカツ</t>
    </rPh>
    <rPh sb="51" eb="53">
      <t>シエン</t>
    </rPh>
    <rPh sb="55" eb="57">
      <t>カンテン</t>
    </rPh>
    <rPh sb="60" eb="61">
      <t>タ</t>
    </rPh>
    <rPh sb="61" eb="63">
      <t>ショクシュ</t>
    </rPh>
    <rPh sb="63" eb="65">
      <t>キョウドウ</t>
    </rPh>
    <rPh sb="69" eb="71">
      <t>イリョウ</t>
    </rPh>
    <rPh sb="72" eb="76">
      <t>ホウモンカンゴ</t>
    </rPh>
    <rPh sb="80" eb="81">
      <t>トウ</t>
    </rPh>
    <rPh sb="82" eb="84">
      <t>サマザマ</t>
    </rPh>
    <rPh sb="90" eb="92">
      <t>テイキョウ</t>
    </rPh>
    <rPh sb="97" eb="98">
      <t>ナカ</t>
    </rPh>
    <rPh sb="100" eb="102">
      <t>シュジ</t>
    </rPh>
    <rPh sb="103" eb="105">
      <t>イシ</t>
    </rPh>
    <phoneticPr fontId="6"/>
  </si>
  <si>
    <t>（５）　療養通所介護費について</t>
    <rPh sb="4" eb="10">
      <t>リョウヨウツウショカイゴ</t>
    </rPh>
    <rPh sb="10" eb="11">
      <t>ヒ</t>
    </rPh>
    <phoneticPr fontId="6"/>
  </si>
  <si>
    <t>（６）　入浴介助を行わない場合の減算（療養通所介護）</t>
    <rPh sb="4" eb="6">
      <t>ニュウヨク</t>
    </rPh>
    <rPh sb="6" eb="8">
      <t>カイジョ</t>
    </rPh>
    <rPh sb="9" eb="10">
      <t>オコナ</t>
    </rPh>
    <rPh sb="13" eb="15">
      <t>バアイ</t>
    </rPh>
    <rPh sb="16" eb="18">
      <t>ゲンサン</t>
    </rPh>
    <rPh sb="19" eb="25">
      <t>リョウヨウツウショカイゴ</t>
    </rPh>
    <phoneticPr fontId="6"/>
  </si>
  <si>
    <t>　療養通所介護計画に、入浴介助の提供が位置付けられている場合に、利用者側の事情により、療養通所介護費を算定する月に入浴介助を1度も実施しなかった場合も減算している。ただし、利用者の心身の状況や希望により、清拭又は部分浴を実施した場合はこの限りではない。</t>
    <rPh sb="1" eb="7">
      <t>リョウヨウツウショカイゴ</t>
    </rPh>
    <rPh sb="7" eb="9">
      <t>ケイカク</t>
    </rPh>
    <rPh sb="11" eb="15">
      <t>ニュウヨクカイジョ</t>
    </rPh>
    <rPh sb="16" eb="18">
      <t>テイキョウ</t>
    </rPh>
    <rPh sb="19" eb="22">
      <t>イチヅ</t>
    </rPh>
    <rPh sb="28" eb="30">
      <t>バアイ</t>
    </rPh>
    <rPh sb="32" eb="35">
      <t>リヨウシャ</t>
    </rPh>
    <rPh sb="35" eb="36">
      <t>ガワ</t>
    </rPh>
    <rPh sb="37" eb="39">
      <t>ジジョウ</t>
    </rPh>
    <rPh sb="43" eb="49">
      <t>リョウヨウツウショカイゴ</t>
    </rPh>
    <rPh sb="49" eb="50">
      <t>ヒ</t>
    </rPh>
    <rPh sb="51" eb="53">
      <t>サンテイ</t>
    </rPh>
    <rPh sb="55" eb="56">
      <t>ツキ</t>
    </rPh>
    <rPh sb="57" eb="59">
      <t>ニュウヨク</t>
    </rPh>
    <rPh sb="59" eb="61">
      <t>カイジョ</t>
    </rPh>
    <rPh sb="63" eb="64">
      <t>ド</t>
    </rPh>
    <rPh sb="65" eb="67">
      <t>ジッシ</t>
    </rPh>
    <rPh sb="72" eb="74">
      <t>バアイ</t>
    </rPh>
    <rPh sb="75" eb="77">
      <t>ゲンサン</t>
    </rPh>
    <rPh sb="86" eb="89">
      <t>リヨウシャ</t>
    </rPh>
    <rPh sb="90" eb="92">
      <t>シンシン</t>
    </rPh>
    <rPh sb="93" eb="95">
      <t>ジョウキョウ</t>
    </rPh>
    <rPh sb="96" eb="98">
      <t>キボウ</t>
    </rPh>
    <rPh sb="102" eb="104">
      <t>セイシキ</t>
    </rPh>
    <rPh sb="104" eb="105">
      <t>マタ</t>
    </rPh>
    <rPh sb="106" eb="108">
      <t>ブブン</t>
    </rPh>
    <rPh sb="108" eb="109">
      <t>ヨク</t>
    </rPh>
    <rPh sb="110" eb="112">
      <t>ジッシ</t>
    </rPh>
    <rPh sb="114" eb="116">
      <t>バアイ</t>
    </rPh>
    <rPh sb="119" eb="120">
      <t>カギ</t>
    </rPh>
    <phoneticPr fontId="6"/>
  </si>
  <si>
    <t>（７）　サービス提供が過少である場合の減算（療養通所介護）</t>
    <rPh sb="8" eb="10">
      <t>テイキョウ</t>
    </rPh>
    <rPh sb="11" eb="13">
      <t>カショウ</t>
    </rPh>
    <rPh sb="16" eb="18">
      <t>バアイ</t>
    </rPh>
    <rPh sb="19" eb="21">
      <t>ゲンサン</t>
    </rPh>
    <rPh sb="22" eb="28">
      <t>リョウヨウツウショカイゴ</t>
    </rPh>
    <phoneticPr fontId="6"/>
  </si>
  <si>
    <t>　事業所が提供する指定療養通所介護の算定月における提供回数について、利用者1人当たり平均回数が、月５回に満たない場合は、減算している。</t>
    <rPh sb="1" eb="4">
      <t>ジギョウショ</t>
    </rPh>
    <rPh sb="5" eb="7">
      <t>テイキョウ</t>
    </rPh>
    <rPh sb="9" eb="11">
      <t>シテイ</t>
    </rPh>
    <rPh sb="11" eb="13">
      <t>リョウヨウ</t>
    </rPh>
    <rPh sb="13" eb="15">
      <t>ツウショ</t>
    </rPh>
    <rPh sb="15" eb="17">
      <t>カイゴ</t>
    </rPh>
    <rPh sb="18" eb="20">
      <t>サンテイ</t>
    </rPh>
    <rPh sb="20" eb="21">
      <t>ツキ</t>
    </rPh>
    <rPh sb="25" eb="27">
      <t>テイキョウ</t>
    </rPh>
    <rPh sb="27" eb="29">
      <t>カイスウ</t>
    </rPh>
    <rPh sb="34" eb="37">
      <t>リヨウシャ</t>
    </rPh>
    <rPh sb="38" eb="39">
      <t>ニン</t>
    </rPh>
    <rPh sb="39" eb="40">
      <t>ア</t>
    </rPh>
    <rPh sb="42" eb="44">
      <t>ヘイキン</t>
    </rPh>
    <rPh sb="44" eb="46">
      <t>カイスウ</t>
    </rPh>
    <rPh sb="48" eb="49">
      <t>ツキ</t>
    </rPh>
    <rPh sb="50" eb="51">
      <t>カイ</t>
    </rPh>
    <rPh sb="52" eb="53">
      <t>ミ</t>
    </rPh>
    <rPh sb="56" eb="58">
      <t>バアイ</t>
    </rPh>
    <rPh sb="60" eb="62">
      <t>ゲンサン</t>
    </rPh>
    <phoneticPr fontId="6"/>
  </si>
  <si>
    <t>　「利用者１人当たり平均回数」　は、歴月ごとにサービスの提供回数の合計数を、利用者数で除することによって算定している。</t>
    <rPh sb="2" eb="5">
      <t>リヨウシャ</t>
    </rPh>
    <rPh sb="6" eb="7">
      <t>ニン</t>
    </rPh>
    <rPh sb="7" eb="8">
      <t>ア</t>
    </rPh>
    <rPh sb="10" eb="12">
      <t>ヘイキン</t>
    </rPh>
    <rPh sb="12" eb="14">
      <t>カイスウ</t>
    </rPh>
    <rPh sb="28" eb="30">
      <t>テイキョウ</t>
    </rPh>
    <rPh sb="30" eb="32">
      <t>カイスウ</t>
    </rPh>
    <rPh sb="33" eb="36">
      <t>ゴウケイスウ</t>
    </rPh>
    <rPh sb="38" eb="40">
      <t>リヨウ</t>
    </rPh>
    <rPh sb="40" eb="41">
      <t>シャ</t>
    </rPh>
    <rPh sb="41" eb="42">
      <t>スウ</t>
    </rPh>
    <rPh sb="43" eb="44">
      <t>ジョ</t>
    </rPh>
    <rPh sb="52" eb="54">
      <t>サンテイ</t>
    </rPh>
    <phoneticPr fontId="6"/>
  </si>
  <si>
    <t>　医療・福祉関係の資格を有さない者について、認知症介護基礎研修を受講させるために必要な措置を講じている。</t>
    <phoneticPr fontId="6"/>
  </si>
  <si>
    <t>　機能訓練に関する記録（実施時間、訓練内容、担当者等）は、利用者ごとに保管され、常に当該事業所の機能訓練指導員等により閲覧が可能である。</t>
    <phoneticPr fontId="6"/>
  </si>
  <si>
    <t>問7</t>
    <rPh sb="0" eb="1">
      <t>トイ</t>
    </rPh>
    <phoneticPr fontId="6"/>
  </si>
  <si>
    <t>定員超過利用・人員基準欠如に該当していない。</t>
    <phoneticPr fontId="6"/>
  </si>
  <si>
    <t>　利用者が栄養改善加算の算定に係る栄養改善サービスを受けている間及び当該栄養改善サービスが終了した日の属する月は、算定していない。</t>
    <phoneticPr fontId="6"/>
  </si>
  <si>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6"/>
  </si>
  <si>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phoneticPr fontId="6"/>
  </si>
  <si>
    <t>　事業者は、認知症対応型通所介護従業者に対し、業務継続計画について周知するとともに、必要な研修及び訓練を定期的に実施している。</t>
    <phoneticPr fontId="6"/>
  </si>
  <si>
    <t>　事業者は、定期的に業務改善計画の見直しを行い、必要に応じて業務改善計画の変更を行っている。</t>
    <phoneticPr fontId="6"/>
  </si>
  <si>
    <t>　月途中に①要介護から要支援に変更となった場合、②要支援から要介護に変更となった場合、③同一保険者管内での転居等により事業所を変更した場合、④月途中で要支援度が変更となった場合や、⑤介護予防短期入所生活介護、介護予防短期入所療養介護、介護予防特定施設入居者生活介護を利用した場合について、月の利用回数を基に１回あたりの単価もしくは日割り計算によりそれぞれの単価を算定している。</t>
    <rPh sb="91" eb="93">
      <t>カイゴ</t>
    </rPh>
    <rPh sb="93" eb="95">
      <t>ヨボウ</t>
    </rPh>
    <rPh sb="95" eb="97">
      <t>タンキ</t>
    </rPh>
    <rPh sb="97" eb="99">
      <t>ニュウショ</t>
    </rPh>
    <rPh sb="99" eb="101">
      <t>セイカツ</t>
    </rPh>
    <rPh sb="101" eb="103">
      <t>カイゴ</t>
    </rPh>
    <rPh sb="104" eb="106">
      <t>カイゴ</t>
    </rPh>
    <rPh sb="106" eb="108">
      <t>ヨボウ</t>
    </rPh>
    <rPh sb="108" eb="110">
      <t>タンキ</t>
    </rPh>
    <rPh sb="110" eb="112">
      <t>ニュウショ</t>
    </rPh>
    <rPh sb="112" eb="114">
      <t>リョウヨウ</t>
    </rPh>
    <rPh sb="114" eb="116">
      <t>カイゴ</t>
    </rPh>
    <rPh sb="117" eb="119">
      <t>カイゴ</t>
    </rPh>
    <rPh sb="119" eb="121">
      <t>ヨボウ</t>
    </rPh>
    <rPh sb="121" eb="123">
      <t>トクテイ</t>
    </rPh>
    <rPh sb="123" eb="125">
      <t>シセツ</t>
    </rPh>
    <rPh sb="125" eb="128">
      <t>ニュウキョシャ</t>
    </rPh>
    <rPh sb="128" eb="130">
      <t>セイカツ</t>
    </rPh>
    <rPh sb="130" eb="132">
      <t>カイゴ</t>
    </rPh>
    <rPh sb="133" eb="135">
      <t>リヨウ</t>
    </rPh>
    <rPh sb="137" eb="139">
      <t>バアイ</t>
    </rPh>
    <phoneticPr fontId="6"/>
  </si>
  <si>
    <t>⑥サービス提供体制強化加算（共通）</t>
    <rPh sb="5" eb="7">
      <t>テイキョウ</t>
    </rPh>
    <rPh sb="7" eb="9">
      <t>タイセイ</t>
    </rPh>
    <rPh sb="9" eb="11">
      <t>キョウカ</t>
    </rPh>
    <rPh sb="11" eb="13">
      <t>カサン</t>
    </rPh>
    <rPh sb="14" eb="16">
      <t>キョウツウ</t>
    </rPh>
    <phoneticPr fontId="6"/>
  </si>
  <si>
    <t>従業者の勤務の体制及び勤務形態一覧表　</t>
  </si>
  <si>
    <t>サービス種別（</t>
    <rPh sb="4" eb="6">
      <t>シュベツ</t>
    </rPh>
    <phoneticPr fontId="37"/>
  </si>
  <si>
    <t>地域密着型通所介護</t>
    <rPh sb="0" eb="2">
      <t>チイキ</t>
    </rPh>
    <rPh sb="2" eb="5">
      <t>ミッチャクガタ</t>
    </rPh>
    <rPh sb="5" eb="7">
      <t>ツウショ</t>
    </rPh>
    <rPh sb="7" eb="9">
      <t>カイゴ</t>
    </rPh>
    <phoneticPr fontId="37"/>
  </si>
  <si>
    <t>令和</t>
    <rPh sb="0" eb="2">
      <t>レイワ</t>
    </rPh>
    <phoneticPr fontId="37"/>
  </si>
  <si>
    <t>年</t>
    <rPh sb="0" eb="1">
      <t>ネン</t>
    </rPh>
    <phoneticPr fontId="37"/>
  </si>
  <si>
    <t>月</t>
    <rPh sb="0" eb="1">
      <t>ゲツ</t>
    </rPh>
    <phoneticPr fontId="37"/>
  </si>
  <si>
    <t>事業所名（</t>
    <rPh sb="0" eb="3">
      <t>ジギョウショ</t>
    </rPh>
    <rPh sb="3" eb="4">
      <t>メイ</t>
    </rPh>
    <phoneticPr fontId="37"/>
  </si>
  <si>
    <t>時間/週</t>
    <rPh sb="0" eb="2">
      <t>ジカン</t>
    </rPh>
    <rPh sb="3" eb="4">
      <t>シュウ</t>
    </rPh>
    <phoneticPr fontId="37"/>
  </si>
  <si>
    <t>時間/月</t>
    <rPh sb="0" eb="2">
      <t>ジカン</t>
    </rPh>
    <rPh sb="3" eb="4">
      <t>ツキ</t>
    </rPh>
    <phoneticPr fontId="37"/>
  </si>
  <si>
    <t>日</t>
    <rPh sb="0" eb="1">
      <t>ニチ</t>
    </rPh>
    <phoneticPr fontId="37"/>
  </si>
  <si>
    <t>（計</t>
    <rPh sb="1" eb="2">
      <t>ケイ</t>
    </rPh>
    <phoneticPr fontId="37"/>
  </si>
  <si>
    <t>時間）</t>
    <rPh sb="0" eb="2">
      <t>ジカン</t>
    </rPh>
    <phoneticPr fontId="37"/>
  </si>
  <si>
    <t>当月の日数</t>
    <rPh sb="0" eb="2">
      <t>トウゲツ</t>
    </rPh>
    <rPh sb="3" eb="5">
      <t>ニッスウ</t>
    </rPh>
    <phoneticPr fontId="37"/>
  </si>
  <si>
    <t>～</t>
    <phoneticPr fontId="37"/>
  </si>
  <si>
    <t>単位</t>
    <rPh sb="0" eb="2">
      <t>タンイ</t>
    </rPh>
    <phoneticPr fontId="37"/>
  </si>
  <si>
    <t>単位目</t>
    <rPh sb="0" eb="2">
      <t>タンイ</t>
    </rPh>
    <rPh sb="2" eb="3">
      <t>メ</t>
    </rPh>
    <phoneticPr fontId="37"/>
  </si>
  <si>
    <t>No</t>
    <phoneticPr fontId="37"/>
  </si>
  <si>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</si>
  <si>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</si>
  <si>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</si>
  <si>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</si>
  <si>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</si>
  <si>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A</t>
  </si>
  <si>
    <t>ー</t>
  </si>
  <si>
    <t>厚労　太郎</t>
    <rPh sb="0" eb="2">
      <t>コウロウ</t>
    </rPh>
    <rPh sb="3" eb="5">
      <t>タロウ</t>
    </rPh>
    <phoneticPr fontId="37"/>
  </si>
  <si>
    <t>a</t>
  </si>
  <si>
    <t>休</t>
    <rPh sb="0" eb="1">
      <t>ヤス</t>
    </rPh>
    <phoneticPr fontId="37"/>
  </si>
  <si>
    <t>a</t>
    <phoneticPr fontId="37"/>
  </si>
  <si>
    <t>管理者</t>
    <rPh sb="0" eb="3">
      <t>カンリシャ</t>
    </rPh>
    <phoneticPr fontId="37"/>
  </si>
  <si>
    <t>勤務時間数</t>
    <rPh sb="0" eb="2">
      <t>キンム</t>
    </rPh>
    <rPh sb="2" eb="4">
      <t>ジカン</t>
    </rPh>
    <rPh sb="4" eb="5">
      <t>スウ</t>
    </rPh>
    <phoneticPr fontId="37"/>
  </si>
  <si>
    <t>サービス提供時間内
の勤務時間数</t>
    <rPh sb="4" eb="6">
      <t>テイキョウ</t>
    </rPh>
    <rPh sb="6" eb="9">
      <t>ジカンナイ</t>
    </rPh>
    <rPh sb="11" eb="13">
      <t>キンム</t>
    </rPh>
    <rPh sb="13" eb="15">
      <t>ジカン</t>
    </rPh>
    <rPh sb="15" eb="16">
      <t>スウ</t>
    </rPh>
    <phoneticPr fontId="37"/>
  </si>
  <si>
    <t>社会福祉士</t>
    <rPh sb="0" eb="2">
      <t>シャカイ</t>
    </rPh>
    <rPh sb="2" eb="5">
      <t>フクシシ</t>
    </rPh>
    <phoneticPr fontId="38"/>
  </si>
  <si>
    <t>○○　A太</t>
    <rPh sb="4" eb="5">
      <t>タ</t>
    </rPh>
    <phoneticPr fontId="37"/>
  </si>
  <si>
    <t>生活相談員</t>
    <rPh sb="0" eb="2">
      <t>セイカツ</t>
    </rPh>
    <rPh sb="2" eb="5">
      <t>ソウダンイン</t>
    </rPh>
    <phoneticPr fontId="37"/>
  </si>
  <si>
    <t>B</t>
  </si>
  <si>
    <t>○○　B子</t>
    <rPh sb="4" eb="5">
      <t>コ</t>
    </rPh>
    <phoneticPr fontId="37"/>
  </si>
  <si>
    <t>介護職員</t>
    <rPh sb="0" eb="2">
      <t>カイゴ</t>
    </rPh>
    <rPh sb="2" eb="4">
      <t>ショクイン</t>
    </rPh>
    <phoneticPr fontId="37"/>
  </si>
  <si>
    <t>看護師</t>
    <rPh sb="0" eb="3">
      <t>カンゴシ</t>
    </rPh>
    <phoneticPr fontId="37"/>
  </si>
  <si>
    <t>○○　C男</t>
    <rPh sb="4" eb="5">
      <t>オトコ</t>
    </rPh>
    <phoneticPr fontId="37"/>
  </si>
  <si>
    <t>機能訓練指導員、介護職員</t>
    <rPh sb="0" eb="2">
      <t>キノウ</t>
    </rPh>
    <rPh sb="2" eb="4">
      <t>クンレン</t>
    </rPh>
    <rPh sb="4" eb="7">
      <t>シドウイン</t>
    </rPh>
    <rPh sb="8" eb="10">
      <t>カイゴ</t>
    </rPh>
    <rPh sb="10" eb="12">
      <t>ショクイン</t>
    </rPh>
    <phoneticPr fontId="37"/>
  </si>
  <si>
    <t>看護職員</t>
    <rPh sb="0" eb="2">
      <t>カンゴ</t>
    </rPh>
    <rPh sb="2" eb="4">
      <t>ショクイン</t>
    </rPh>
    <phoneticPr fontId="37"/>
  </si>
  <si>
    <t>D</t>
  </si>
  <si>
    <t>准看護師</t>
    <rPh sb="0" eb="4">
      <t>ジュンカンゴシ</t>
    </rPh>
    <phoneticPr fontId="37"/>
  </si>
  <si>
    <t>○○　D美</t>
    <rPh sb="4" eb="5">
      <t>ミ</t>
    </rPh>
    <phoneticPr fontId="37"/>
  </si>
  <si>
    <t>シフト記号</t>
    <phoneticPr fontId="37"/>
  </si>
  <si>
    <t>r</t>
    <phoneticPr fontId="37"/>
  </si>
  <si>
    <t>機能訓練指導員</t>
    <rPh sb="0" eb="2">
      <t>キノウ</t>
    </rPh>
    <rPh sb="2" eb="4">
      <t>クンレン</t>
    </rPh>
    <rPh sb="4" eb="7">
      <t>シドウイン</t>
    </rPh>
    <phoneticPr fontId="37"/>
  </si>
  <si>
    <t>看護職員、機能訓練指導員</t>
    <rPh sb="0" eb="2">
      <t>カンゴ</t>
    </rPh>
    <rPh sb="2" eb="4">
      <t>ショクイン</t>
    </rPh>
    <rPh sb="5" eb="7">
      <t>キノウ</t>
    </rPh>
    <rPh sb="7" eb="9">
      <t>クンレン</t>
    </rPh>
    <rPh sb="9" eb="12">
      <t>シドウイン</t>
    </rPh>
    <phoneticPr fontId="37"/>
  </si>
  <si>
    <t>介護福祉士</t>
    <rPh sb="0" eb="2">
      <t>カイゴ</t>
    </rPh>
    <rPh sb="2" eb="5">
      <t>フクシシ</t>
    </rPh>
    <phoneticPr fontId="37"/>
  </si>
  <si>
    <t>○○　E次</t>
    <rPh sb="4" eb="5">
      <t>ツギ</t>
    </rPh>
    <phoneticPr fontId="37"/>
  </si>
  <si>
    <t>○○　F子</t>
    <rPh sb="4" eb="5">
      <t>コ</t>
    </rPh>
    <phoneticPr fontId="37"/>
  </si>
  <si>
    <t>看護職員、介護職員</t>
    <rPh sb="0" eb="2">
      <t>カンゴ</t>
    </rPh>
    <rPh sb="2" eb="4">
      <t>ショクイン</t>
    </rPh>
    <rPh sb="5" eb="7">
      <t>カイゴ</t>
    </rPh>
    <rPh sb="7" eb="9">
      <t>ショクイン</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</si>
  <si>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</si>
  <si>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</si>
  <si>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勤務時間</t>
    <rPh sb="0" eb="2">
      <t>キンム</t>
    </rPh>
    <rPh sb="2" eb="4">
      <t>ジカン</t>
    </rPh>
    <phoneticPr fontId="37"/>
  </si>
  <si>
    <t>サービス提供時間</t>
    <rPh sb="4" eb="6">
      <t>テイキョウ</t>
    </rPh>
    <rPh sb="6" eb="8">
      <t>ジカン</t>
    </rPh>
    <phoneticPr fontId="37"/>
  </si>
  <si>
    <t>サービス提供時間内の勤務時間</t>
    <rPh sb="4" eb="6">
      <t>テイキョウ</t>
    </rPh>
    <rPh sb="6" eb="8">
      <t>ジカン</t>
    </rPh>
    <rPh sb="8" eb="9">
      <t>ナイ</t>
    </rPh>
    <rPh sb="10" eb="12">
      <t>キンム</t>
    </rPh>
    <rPh sb="12" eb="14">
      <t>ジカン</t>
    </rPh>
    <phoneticPr fontId="37"/>
  </si>
  <si>
    <t>記号</t>
    <rPh sb="0" eb="2">
      <t>キゴウ</t>
    </rPh>
    <phoneticPr fontId="37"/>
  </si>
  <si>
    <t>うち、休憩時間</t>
    <rPh sb="3" eb="5">
      <t>キュウケイ</t>
    </rPh>
    <rPh sb="5" eb="7">
      <t>ジカン</t>
    </rPh>
    <phoneticPr fontId="37"/>
  </si>
  <si>
    <t>：</t>
    <phoneticPr fontId="37"/>
  </si>
  <si>
    <t>-</t>
    <phoneticPr fontId="37"/>
  </si>
  <si>
    <t>（</t>
    <phoneticPr fontId="37"/>
  </si>
  <si>
    <t>）</t>
    <phoneticPr fontId="37"/>
  </si>
  <si>
    <t>x</t>
    <phoneticPr fontId="37"/>
  </si>
  <si>
    <t>y</t>
    <phoneticPr fontId="37"/>
  </si>
  <si>
    <t>)</t>
    <phoneticPr fontId="37"/>
  </si>
  <si>
    <t>b</t>
    <phoneticPr fontId="37"/>
  </si>
  <si>
    <t>c</t>
    <phoneticPr fontId="37"/>
  </si>
  <si>
    <t>d</t>
    <phoneticPr fontId="37"/>
  </si>
  <si>
    <t>e</t>
    <phoneticPr fontId="37"/>
  </si>
  <si>
    <t>f</t>
    <phoneticPr fontId="37"/>
  </si>
  <si>
    <t>g</t>
    <phoneticPr fontId="37"/>
  </si>
  <si>
    <t>h</t>
    <phoneticPr fontId="37"/>
  </si>
  <si>
    <t>j</t>
    <phoneticPr fontId="37"/>
  </si>
  <si>
    <t>k</t>
    <phoneticPr fontId="37"/>
  </si>
  <si>
    <t>l</t>
    <phoneticPr fontId="37"/>
  </si>
  <si>
    <t>m</t>
    <phoneticPr fontId="37"/>
  </si>
  <si>
    <t>n</t>
    <phoneticPr fontId="37"/>
  </si>
  <si>
    <t>o</t>
    <phoneticPr fontId="37"/>
  </si>
  <si>
    <t>p</t>
    <phoneticPr fontId="37"/>
  </si>
  <si>
    <t>q</t>
    <phoneticPr fontId="37"/>
  </si>
  <si>
    <t>s</t>
    <phoneticPr fontId="37"/>
  </si>
  <si>
    <t>t</t>
    <phoneticPr fontId="37"/>
  </si>
  <si>
    <t>v</t>
    <phoneticPr fontId="37"/>
  </si>
  <si>
    <t>w</t>
    <phoneticPr fontId="37"/>
  </si>
  <si>
    <t>≪提出不要≫</t>
    <rPh sb="1" eb="3">
      <t>テイシュツ</t>
    </rPh>
    <rPh sb="3" eb="5">
      <t>フヨウ</t>
    </rPh>
    <phoneticPr fontId="37"/>
  </si>
  <si>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</si>
  <si>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</si>
  <si>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</si>
  <si>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</si>
  <si>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</si>
  <si>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xml:space="preserve"> 　　 記入の順序は、職種ごとにまとめてください。</t>
    <rPh sb="4" eb="6">
      <t>キニュウ</t>
    </rPh>
    <rPh sb="7" eb="9">
      <t>ジュンジョ</t>
    </rPh>
    <rPh sb="11" eb="13">
      <t>ショクシュ</t>
    </rPh>
    <phoneticPr fontId="37"/>
  </si>
  <si>
    <t>No</t>
    <phoneticPr fontId="37"/>
  </si>
  <si>
    <t>職種名</t>
    <rPh sb="0" eb="2">
      <t>ショクシュ</t>
    </rPh>
    <rPh sb="2" eb="3">
      <t>メイ</t>
    </rPh>
    <phoneticPr fontId="3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</si>
  <si>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</si>
  <si>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</si>
  <si>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常勤で専従</t>
    <rPh sb="0" eb="2">
      <t>ジョウキン</t>
    </rPh>
    <rPh sb="3" eb="5">
      <t>センジュウ</t>
    </rPh>
    <phoneticPr fontId="37"/>
  </si>
  <si>
    <t>常勤で兼務</t>
    <rPh sb="0" eb="2">
      <t>ジョウキン</t>
    </rPh>
    <rPh sb="3" eb="5">
      <t>ケンム</t>
    </rPh>
    <phoneticPr fontId="37"/>
  </si>
  <si>
    <t>非常勤で専従</t>
    <rPh sb="0" eb="3">
      <t>ヒジョウキン</t>
    </rPh>
    <rPh sb="4" eb="6">
      <t>センジュウ</t>
    </rPh>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</si>
  <si>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</si>
  <si>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</si>
  <si>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</si>
  <si>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</si>
  <si>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</si>
  <si>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</si>
  <si>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</si>
  <si>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</si>
  <si>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１．サービス種別</t>
    <rPh sb="6" eb="8">
      <t>シュベツ</t>
    </rPh>
    <phoneticPr fontId="37"/>
  </si>
  <si>
    <t>サービス種別</t>
    <rPh sb="4" eb="6">
      <t>シュベツ</t>
    </rPh>
    <phoneticPr fontId="37"/>
  </si>
  <si>
    <t>地域密着型通所介護、通所介護相当サービス</t>
    <rPh sb="0" eb="2">
      <t>チイキ</t>
    </rPh>
    <rPh sb="2" eb="5">
      <t>ミッチャクガタ</t>
    </rPh>
    <rPh sb="5" eb="7">
      <t>ツウショ</t>
    </rPh>
    <rPh sb="7" eb="9">
      <t>カイゴ</t>
    </rPh>
    <rPh sb="10" eb="16">
      <t>ツウショカイゴソウトウ</t>
    </rPh>
    <phoneticPr fontId="37"/>
  </si>
  <si>
    <t>地域密着型通所介護、通所介護相当サービス、生活支援通所型サービス</t>
    <rPh sb="0" eb="2">
      <t>チイキ</t>
    </rPh>
    <rPh sb="2" eb="5">
      <t>ミッチャクガタ</t>
    </rPh>
    <rPh sb="5" eb="7">
      <t>ツウショ</t>
    </rPh>
    <rPh sb="7" eb="9">
      <t>カイゴ</t>
    </rPh>
    <rPh sb="10" eb="16">
      <t>ツウショカイゴソウトウ</t>
    </rPh>
    <rPh sb="21" eb="28">
      <t>セイカツシエンツウショガタ</t>
    </rPh>
    <phoneticPr fontId="37"/>
  </si>
  <si>
    <t>２．職種名・資格名称</t>
    <rPh sb="2" eb="4">
      <t>ショクシュ</t>
    </rPh>
    <rPh sb="4" eb="5">
      <t>メイ</t>
    </rPh>
    <rPh sb="6" eb="8">
      <t>シカク</t>
    </rPh>
    <rPh sb="8" eb="10">
      <t>メイショウ</t>
    </rPh>
    <phoneticPr fontId="37"/>
  </si>
  <si>
    <t>資格</t>
    <rPh sb="0" eb="2">
      <t>シカク</t>
    </rPh>
    <phoneticPr fontId="37"/>
  </si>
  <si>
    <t>ー</t>
    <phoneticPr fontId="37"/>
  </si>
  <si>
    <t>理学療法士</t>
    <rPh sb="0" eb="2">
      <t>リガク</t>
    </rPh>
    <rPh sb="2" eb="5">
      <t>リョウホウシ</t>
    </rPh>
    <phoneticPr fontId="37"/>
  </si>
  <si>
    <t>社会福祉主事任用資格</t>
    <phoneticPr fontId="37"/>
  </si>
  <si>
    <t>ー</t>
    <phoneticPr fontId="37"/>
  </si>
  <si>
    <t>作業療法士</t>
    <rPh sb="0" eb="2">
      <t>サギョウ</t>
    </rPh>
    <rPh sb="2" eb="5">
      <t>リョウホウシ</t>
    </rPh>
    <phoneticPr fontId="37"/>
  </si>
  <si>
    <t>精神保健福祉士</t>
    <rPh sb="0" eb="2">
      <t>セイシン</t>
    </rPh>
    <rPh sb="2" eb="4">
      <t>ホケン</t>
    </rPh>
    <rPh sb="4" eb="7">
      <t>フクシシ</t>
    </rPh>
    <phoneticPr fontId="37"/>
  </si>
  <si>
    <t>言語聴覚士</t>
    <rPh sb="0" eb="2">
      <t>ゲンゴ</t>
    </rPh>
    <rPh sb="2" eb="5">
      <t>チョウカクシ</t>
    </rPh>
    <phoneticPr fontId="37"/>
  </si>
  <si>
    <t>柔道整復師</t>
    <rPh sb="0" eb="2">
      <t>ジュウドウ</t>
    </rPh>
    <rPh sb="2" eb="5">
      <t>セイフクシ</t>
    </rPh>
    <phoneticPr fontId="37"/>
  </si>
  <si>
    <t>あん摩マッサージ指圧師</t>
    <rPh sb="2" eb="3">
      <t>マ</t>
    </rPh>
    <rPh sb="8" eb="11">
      <t>シアツシ</t>
    </rPh>
    <phoneticPr fontId="37"/>
  </si>
  <si>
    <t>はり師</t>
    <rPh sb="2" eb="3">
      <t>シ</t>
    </rPh>
    <phoneticPr fontId="37"/>
  </si>
  <si>
    <t>きゅう師</t>
    <rPh sb="3" eb="4">
      <t>シ</t>
    </rPh>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</si>
  <si>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</si>
  <si>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</si>
  <si>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C12～L12・・・「職種」</t>
    <rPh sb="12" eb="14">
      <t>ショクシュ</t>
    </rPh>
    <phoneticPr fontId="37"/>
  </si>
  <si>
    <t>　C列・・・「管理者」</t>
    <rPh sb="2" eb="3">
      <t>レツ</t>
    </rPh>
    <rPh sb="7" eb="10">
      <t>カンリシャ</t>
    </rPh>
    <phoneticPr fontId="37"/>
  </si>
  <si>
    <t>　D列・・・「生活相談員」</t>
    <rPh sb="2" eb="3">
      <t>レツ</t>
    </rPh>
    <rPh sb="7" eb="9">
      <t>セイカツ</t>
    </rPh>
    <rPh sb="9" eb="12">
      <t>ソウダンイン</t>
    </rPh>
    <phoneticPr fontId="37"/>
  </si>
  <si>
    <t>　E列・・・「看護職員」</t>
    <rPh sb="2" eb="3">
      <t>レツ</t>
    </rPh>
    <rPh sb="7" eb="9">
      <t>カンゴ</t>
    </rPh>
    <rPh sb="9" eb="11">
      <t>ショクイン</t>
    </rPh>
    <phoneticPr fontId="37"/>
  </si>
  <si>
    <t>　F列・・・「介護職員」</t>
    <rPh sb="2" eb="3">
      <t>レツ</t>
    </rPh>
    <rPh sb="7" eb="9">
      <t>カイゴ</t>
    </rPh>
    <rPh sb="9" eb="11">
      <t>ショクイン</t>
    </rPh>
    <phoneticPr fontId="37"/>
  </si>
  <si>
    <t>　G列・・・「機能訓練指導員」</t>
    <rPh sb="2" eb="3">
      <t>レツ</t>
    </rPh>
    <rPh sb="7" eb="9">
      <t>キノウ</t>
    </rPh>
    <rPh sb="9" eb="11">
      <t>クンレン</t>
    </rPh>
    <rPh sb="11" eb="14">
      <t>シドウイン</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</si>
  <si>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</si>
  <si>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</si>
  <si>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</si>
  <si>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</si>
  <si>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</si>
  <si>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</si>
  <si>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</si>
  <si>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</si>
  <si>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看護職員の資格証等を確認するとともに、その写しを事業所に保管している。</t>
    <rPh sb="1" eb="3">
      <t>カンゴ</t>
    </rPh>
    <rPh sb="3" eb="5">
      <t>ショクイン</t>
    </rPh>
    <rPh sb="6" eb="8">
      <t>シカク</t>
    </rPh>
    <rPh sb="8" eb="9">
      <t>ショウ</t>
    </rPh>
    <rPh sb="9" eb="10">
      <t>トウ</t>
    </rPh>
    <rPh sb="11" eb="13">
      <t>カクニン</t>
    </rPh>
    <rPh sb="22" eb="23">
      <t>ウツ</t>
    </rPh>
    <rPh sb="25" eb="28">
      <t>ジギョウショ</t>
    </rPh>
    <rPh sb="29" eb="31">
      <t>ホカン</t>
    </rPh>
    <phoneticPr fontId="6"/>
  </si>
  <si>
    <t>　管理者は、利用者の心身の状況、希望及びその置かれている環境を踏まえて、機能訓練等の目標、当該目標を達成するための具体的なサービスの内容等を記載した地域密着型通所介護計画等を作成している。</t>
    <rPh sb="1" eb="4">
      <t>カンリシャ</t>
    </rPh>
    <rPh sb="6" eb="9">
      <t>リヨウシャ</t>
    </rPh>
    <rPh sb="68" eb="69">
      <t>トウ</t>
    </rPh>
    <rPh sb="85" eb="86">
      <t>トウ</t>
    </rPh>
    <rPh sb="87" eb="89">
      <t>サクセイ</t>
    </rPh>
    <phoneticPr fontId="6"/>
  </si>
  <si>
    <t>　地域密着型通所介護計画等は、既に居宅サービス計画等が作成されている場合は、当該計画の内容に沿って作成している。</t>
    <rPh sb="1" eb="6">
      <t>チイキミッチャクガタ</t>
    </rPh>
    <rPh sb="6" eb="8">
      <t>ツウショ</t>
    </rPh>
    <rPh sb="8" eb="10">
      <t>カイゴ</t>
    </rPh>
    <rPh sb="10" eb="12">
      <t>ケイカク</t>
    </rPh>
    <rPh sb="12" eb="13">
      <t>トウ</t>
    </rPh>
    <rPh sb="15" eb="16">
      <t>スデ</t>
    </rPh>
    <rPh sb="25" eb="26">
      <t>トウ</t>
    </rPh>
    <phoneticPr fontId="6"/>
  </si>
  <si>
    <t>　問１の医療機関は、療養通所介護事業所と同一敷地内若しくは近接地にある。</t>
    <rPh sb="1" eb="2">
      <t>トイ</t>
    </rPh>
    <rPh sb="4" eb="6">
      <t>イリョウ</t>
    </rPh>
    <rPh sb="6" eb="8">
      <t>キカン</t>
    </rPh>
    <rPh sb="10" eb="12">
      <t>リョウヨウ</t>
    </rPh>
    <rPh sb="12" eb="16">
      <t>ツウショカイゴ</t>
    </rPh>
    <rPh sb="16" eb="19">
      <t>ジギョウショ</t>
    </rPh>
    <rPh sb="20" eb="22">
      <t>ドウイツ</t>
    </rPh>
    <rPh sb="22" eb="24">
      <t>シキチ</t>
    </rPh>
    <rPh sb="24" eb="25">
      <t>ナイ</t>
    </rPh>
    <rPh sb="25" eb="26">
      <t>モ</t>
    </rPh>
    <rPh sb="29" eb="31">
      <t>キンセツ</t>
    </rPh>
    <rPh sb="31" eb="32">
      <t>チ</t>
    </rPh>
    <phoneticPr fontId="6"/>
  </si>
  <si>
    <t>　おおむね６か月に１回、委員会を開催している。</t>
    <rPh sb="7" eb="8">
      <t>ゲツ</t>
    </rPh>
    <rPh sb="10" eb="11">
      <t>カイ</t>
    </rPh>
    <rPh sb="12" eb="15">
      <t>イインカイ</t>
    </rPh>
    <rPh sb="16" eb="18">
      <t>カイサイ</t>
    </rPh>
    <phoneticPr fontId="6"/>
  </si>
  <si>
    <t>　療養通所介護事業所へ登録した者について、登録している期間１月につき算定している。月途中から登録した場合又は月途中から登録を修了した場合には、登録していた期間（登録日から当該月の末日まで又は当該月の初日から登録終了日まで）に対応して算定している。</t>
    <rPh sb="1" eb="7">
      <t>リョウヨウツウショカイゴ</t>
    </rPh>
    <rPh sb="7" eb="10">
      <t>ジギョウショ</t>
    </rPh>
    <rPh sb="11" eb="13">
      <t>トウロク</t>
    </rPh>
    <rPh sb="15" eb="16">
      <t>モノ</t>
    </rPh>
    <rPh sb="21" eb="23">
      <t>トウロク</t>
    </rPh>
    <rPh sb="27" eb="29">
      <t>キカン</t>
    </rPh>
    <rPh sb="30" eb="31">
      <t>ツキ</t>
    </rPh>
    <rPh sb="34" eb="36">
      <t>サンテイ</t>
    </rPh>
    <rPh sb="41" eb="42">
      <t>ツキ</t>
    </rPh>
    <rPh sb="42" eb="44">
      <t>トチュウ</t>
    </rPh>
    <rPh sb="46" eb="48">
      <t>トウロク</t>
    </rPh>
    <rPh sb="50" eb="52">
      <t>バアイ</t>
    </rPh>
    <rPh sb="52" eb="53">
      <t>マタ</t>
    </rPh>
    <rPh sb="54" eb="57">
      <t>ツキトチュウ</t>
    </rPh>
    <rPh sb="59" eb="61">
      <t>トウロク</t>
    </rPh>
    <rPh sb="62" eb="64">
      <t>シュウリョウ</t>
    </rPh>
    <rPh sb="66" eb="68">
      <t>バアイ</t>
    </rPh>
    <rPh sb="71" eb="73">
      <t>トウロク</t>
    </rPh>
    <rPh sb="77" eb="79">
      <t>キカン</t>
    </rPh>
    <rPh sb="80" eb="82">
      <t>トウロク</t>
    </rPh>
    <rPh sb="82" eb="83">
      <t>ビ</t>
    </rPh>
    <rPh sb="85" eb="87">
      <t>トウガイ</t>
    </rPh>
    <rPh sb="87" eb="88">
      <t>ツキ</t>
    </rPh>
    <rPh sb="89" eb="91">
      <t>マツジツ</t>
    </rPh>
    <rPh sb="93" eb="94">
      <t>マタ</t>
    </rPh>
    <rPh sb="95" eb="98">
      <t>トウガイツキ</t>
    </rPh>
    <rPh sb="99" eb="101">
      <t>ショニチ</t>
    </rPh>
    <rPh sb="103" eb="105">
      <t>トウロク</t>
    </rPh>
    <rPh sb="105" eb="108">
      <t>シュウリョウビ</t>
    </rPh>
    <rPh sb="112" eb="114">
      <t>タイオウ</t>
    </rPh>
    <rPh sb="116" eb="118">
      <t>サンテイ</t>
    </rPh>
    <phoneticPr fontId="6"/>
  </si>
  <si>
    <t>　看護職員は介護職員と連携し、長期間・定期的な利用者について、初回の利用時を除き、ＩＣＴを活用し、通所できる状態の確認及び居宅に戻った時の状態の安定等を確認できる。</t>
    <rPh sb="1" eb="5">
      <t>カンゴショクイン</t>
    </rPh>
    <rPh sb="6" eb="8">
      <t>カイゴ</t>
    </rPh>
    <rPh sb="8" eb="10">
      <t>ショクイン</t>
    </rPh>
    <rPh sb="11" eb="13">
      <t>レンケイ</t>
    </rPh>
    <rPh sb="15" eb="18">
      <t>チョウキカン</t>
    </rPh>
    <rPh sb="19" eb="22">
      <t>テイキテキ</t>
    </rPh>
    <rPh sb="23" eb="26">
      <t>リヨウシャ</t>
    </rPh>
    <rPh sb="31" eb="33">
      <t>ショカイ</t>
    </rPh>
    <rPh sb="34" eb="36">
      <t>リヨウ</t>
    </rPh>
    <rPh sb="36" eb="37">
      <t>ジ</t>
    </rPh>
    <rPh sb="38" eb="39">
      <t>ノゾ</t>
    </rPh>
    <rPh sb="45" eb="47">
      <t>カツヨウ</t>
    </rPh>
    <rPh sb="49" eb="51">
      <t>ツウショ</t>
    </rPh>
    <rPh sb="54" eb="56">
      <t>ジョウタイ</t>
    </rPh>
    <rPh sb="57" eb="59">
      <t>カクニン</t>
    </rPh>
    <rPh sb="59" eb="60">
      <t>オヨ</t>
    </rPh>
    <rPh sb="61" eb="63">
      <t>キョタク</t>
    </rPh>
    <rPh sb="64" eb="65">
      <t>モド</t>
    </rPh>
    <rPh sb="67" eb="68">
      <t>トキ</t>
    </rPh>
    <rPh sb="69" eb="71">
      <t>ジョウタイ</t>
    </rPh>
    <rPh sb="72" eb="74">
      <t>アンテイ</t>
    </rPh>
    <rPh sb="74" eb="75">
      <t>トウ</t>
    </rPh>
    <rPh sb="76" eb="78">
      <t>カクニン</t>
    </rPh>
    <phoneticPr fontId="6"/>
  </si>
  <si>
    <t>問4</t>
    <rPh sb="0" eb="1">
      <t>トイ</t>
    </rPh>
    <phoneticPr fontId="6"/>
  </si>
  <si>
    <t>　算定の基礎となる「登録日」とは、利用者が療養通所介護事業者と利用契約を結んだ日ではなく、サービスを実際に利用開始した日としている。また、「登録終了日」とは、利用者が療養通所介護事業者との間の利用契約を修了した日としている。</t>
    <rPh sb="1" eb="3">
      <t>サンテイ</t>
    </rPh>
    <rPh sb="4" eb="6">
      <t>キソ</t>
    </rPh>
    <rPh sb="10" eb="12">
      <t>トウロク</t>
    </rPh>
    <rPh sb="12" eb="13">
      <t>ビ</t>
    </rPh>
    <rPh sb="17" eb="20">
      <t>リヨウシャ</t>
    </rPh>
    <rPh sb="21" eb="27">
      <t>リョウヨウツウショカイゴ</t>
    </rPh>
    <rPh sb="27" eb="30">
      <t>ジギョウシャ</t>
    </rPh>
    <rPh sb="31" eb="33">
      <t>リヨウ</t>
    </rPh>
    <rPh sb="33" eb="35">
      <t>ケイヤク</t>
    </rPh>
    <rPh sb="36" eb="37">
      <t>ムス</t>
    </rPh>
    <rPh sb="39" eb="40">
      <t>ヒ</t>
    </rPh>
    <rPh sb="50" eb="52">
      <t>ジッサイ</t>
    </rPh>
    <rPh sb="53" eb="55">
      <t>リヨウ</t>
    </rPh>
    <rPh sb="55" eb="57">
      <t>カイシ</t>
    </rPh>
    <rPh sb="59" eb="60">
      <t>ヒ</t>
    </rPh>
    <rPh sb="70" eb="75">
      <t>トウロクシュウリョウビ</t>
    </rPh>
    <rPh sb="79" eb="82">
      <t>リヨウシャ</t>
    </rPh>
    <rPh sb="83" eb="89">
      <t>リョウヨウツウショカイゴ</t>
    </rPh>
    <rPh sb="89" eb="92">
      <t>ジギョウシャ</t>
    </rPh>
    <rPh sb="94" eb="95">
      <t>アイダ</t>
    </rPh>
    <rPh sb="96" eb="98">
      <t>リヨウ</t>
    </rPh>
    <rPh sb="98" eb="100">
      <t>ケイヤク</t>
    </rPh>
    <rPh sb="101" eb="103">
      <t>シュウリョウ</t>
    </rPh>
    <rPh sb="105" eb="106">
      <t>ヒ</t>
    </rPh>
    <phoneticPr fontId="6"/>
  </si>
  <si>
    <t>　理学療法士等は、機能訓練指導員等と共同で、個別機能訓練計画の進捗状況等を３月ごとに１回以上評価し、利用者又はその家族に対し、機能訓練の内容と個別機能訓練計画の進捗状況等を説明し、必要に応じて訓練内容の見直し等を行っている。</t>
    <rPh sb="1" eb="7">
      <t>リガクリョウホウシトウ</t>
    </rPh>
    <rPh sb="9" eb="16">
      <t>キノウクンレンシドウイン</t>
    </rPh>
    <rPh sb="16" eb="17">
      <t>トウ</t>
    </rPh>
    <rPh sb="18" eb="20">
      <t>キョウドウ</t>
    </rPh>
    <rPh sb="22" eb="30">
      <t>コベツキノウクンレンケイカク</t>
    </rPh>
    <rPh sb="31" eb="36">
      <t>シンチョクジョウキョウトウ</t>
    </rPh>
    <rPh sb="38" eb="39">
      <t>ツキ</t>
    </rPh>
    <rPh sb="43" eb="46">
      <t>カイイジョウ</t>
    </rPh>
    <rPh sb="46" eb="48">
      <t>ヒョウカ</t>
    </rPh>
    <rPh sb="50" eb="53">
      <t>リヨウシャ</t>
    </rPh>
    <rPh sb="53" eb="54">
      <t>マタ</t>
    </rPh>
    <rPh sb="57" eb="59">
      <t>カゾク</t>
    </rPh>
    <rPh sb="60" eb="61">
      <t>タイ</t>
    </rPh>
    <rPh sb="63" eb="65">
      <t>キノウ</t>
    </rPh>
    <rPh sb="65" eb="67">
      <t>クンレン</t>
    </rPh>
    <rPh sb="68" eb="70">
      <t>ナイヨウ</t>
    </rPh>
    <rPh sb="71" eb="79">
      <t>コベツキノウクンレンケイカク</t>
    </rPh>
    <rPh sb="80" eb="82">
      <t>シンチョク</t>
    </rPh>
    <rPh sb="82" eb="85">
      <t>ジョウキョウトウ</t>
    </rPh>
    <rPh sb="86" eb="88">
      <t>セツメイ</t>
    </rPh>
    <rPh sb="90" eb="92">
      <t>ヒツヨウ</t>
    </rPh>
    <rPh sb="93" eb="94">
      <t>オウ</t>
    </rPh>
    <rPh sb="96" eb="100">
      <t>クンレンナイヨウ</t>
    </rPh>
    <rPh sb="101" eb="103">
      <t>ミナオ</t>
    </rPh>
    <rPh sb="104" eb="105">
      <t>トウ</t>
    </rPh>
    <rPh sb="106" eb="107">
      <t>オコナ</t>
    </rPh>
    <phoneticPr fontId="6"/>
  </si>
  <si>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6"/>
  </si>
  <si>
    <t>　当該利用者が口腔機能向上加算の算定に係る口腔機能向上サービスを受けている間である又は当該口腔機能向上サービスが終了した日の属する月であること。</t>
    <rPh sb="1" eb="3">
      <t>トウガイ</t>
    </rPh>
    <rPh sb="3" eb="6">
      <t>リヨウシャ</t>
    </rPh>
    <rPh sb="7" eb="11">
      <t>コウクウキノウ</t>
    </rPh>
    <rPh sb="11" eb="15">
      <t>コウジョウカサン</t>
    </rPh>
    <rPh sb="16" eb="18">
      <t>サンテイ</t>
    </rPh>
    <rPh sb="19" eb="20">
      <t>カカ</t>
    </rPh>
    <rPh sb="21" eb="27">
      <t>コウクウキノウコウジョウ</t>
    </rPh>
    <rPh sb="32" eb="33">
      <t>ウ</t>
    </rPh>
    <rPh sb="37" eb="38">
      <t>アイダ</t>
    </rPh>
    <rPh sb="41" eb="42">
      <t>マタ</t>
    </rPh>
    <rPh sb="43" eb="45">
      <t>トウガイ</t>
    </rPh>
    <rPh sb="45" eb="51">
      <t>コウクウキノウコウジョウ</t>
    </rPh>
    <rPh sb="56" eb="58">
      <t>シュウリョウ</t>
    </rPh>
    <rPh sb="60" eb="61">
      <t>ヒ</t>
    </rPh>
    <rPh sb="62" eb="63">
      <t>ゾク</t>
    </rPh>
    <rPh sb="65" eb="66">
      <t>ツキ</t>
    </rPh>
    <phoneticPr fontId="6"/>
  </si>
  <si>
    <t>　介護職員等は、当該サービスを実施した日ごとに、実施時間、実施内容、参加した利用者の人数及び氏名等を記録している。</t>
    <phoneticPr fontId="6"/>
  </si>
  <si>
    <t>　当該利用者又は他の利用者等の生命又は身体を保護するため緊急やむを得ない場合を除き、身体的拘束その他利用者の行動を制限する行為（身体的拘束等）を行っていない。</t>
    <phoneticPr fontId="6"/>
  </si>
  <si>
    <t>　身体的拘束等を行う場合には、その態様及び時間、その際の利用者の心身の状況並びに緊急やむを得ない理由（切迫性、非代替性、一時性）を満たしていることを記録している。</t>
    <rPh sb="65" eb="66">
      <t>ミ</t>
    </rPh>
    <phoneticPr fontId="6"/>
  </si>
  <si>
    <t>身体的拘束等の態様及び時間、その際の利用者の心身の状況並びに緊急やむを得ない理由の記録</t>
    <phoneticPr fontId="6"/>
  </si>
  <si>
    <t>　問４の減算を行っている場合、栄養改善加算、口腔機能向上加算、サービス提供体制強化加算は算定していない。</t>
    <rPh sb="4" eb="6">
      <t>ゲンサン</t>
    </rPh>
    <rPh sb="7" eb="8">
      <t>オコナ</t>
    </rPh>
    <rPh sb="12" eb="14">
      <t>バアイ</t>
    </rPh>
    <rPh sb="15" eb="17">
      <t>エイヨウ</t>
    </rPh>
    <rPh sb="17" eb="19">
      <t>カイゼン</t>
    </rPh>
    <rPh sb="19" eb="21">
      <t>カサン</t>
    </rPh>
    <rPh sb="22" eb="24">
      <t>コウクウ</t>
    </rPh>
    <rPh sb="24" eb="26">
      <t>キノウ</t>
    </rPh>
    <rPh sb="26" eb="28">
      <t>コウジョウ</t>
    </rPh>
    <rPh sb="28" eb="30">
      <t>カサン</t>
    </rPh>
    <rPh sb="35" eb="37">
      <t>テイキョウ</t>
    </rPh>
    <rPh sb="37" eb="39">
      <t>タイセイ</t>
    </rPh>
    <rPh sb="39" eb="41">
      <t>キョウカ</t>
    </rPh>
    <rPh sb="41" eb="43">
      <t>カサン</t>
    </rPh>
    <rPh sb="44" eb="46">
      <t>サンテイ</t>
    </rPh>
    <phoneticPr fontId="6"/>
  </si>
  <si>
    <t>　利用者に対し、栄養改善加算、口腔機能向上加算、選択的サービス複数実施加算のいずれかを算定している場合は、この加算は算定していない。</t>
    <rPh sb="1" eb="4">
      <t>リヨウシャ</t>
    </rPh>
    <rPh sb="5" eb="6">
      <t>タイ</t>
    </rPh>
    <rPh sb="8" eb="10">
      <t>エイヨウ</t>
    </rPh>
    <rPh sb="10" eb="12">
      <t>カイゼン</t>
    </rPh>
    <rPh sb="12" eb="14">
      <t>カサン</t>
    </rPh>
    <rPh sb="15" eb="17">
      <t>コウクウ</t>
    </rPh>
    <rPh sb="17" eb="19">
      <t>キノウ</t>
    </rPh>
    <rPh sb="19" eb="21">
      <t>コウジョウ</t>
    </rPh>
    <rPh sb="21" eb="23">
      <t>カサン</t>
    </rPh>
    <rPh sb="24" eb="27">
      <t>センタクテキ</t>
    </rPh>
    <rPh sb="31" eb="33">
      <t>フクスウ</t>
    </rPh>
    <rPh sb="33" eb="35">
      <t>ジッシ</t>
    </rPh>
    <rPh sb="35" eb="37">
      <t>カサン</t>
    </rPh>
    <rPh sb="43" eb="45">
      <t>サンテイ</t>
    </rPh>
    <rPh sb="49" eb="51">
      <t>バアイ</t>
    </rPh>
    <rPh sb="55" eb="57">
      <t>カサン</t>
    </rPh>
    <rPh sb="58" eb="60">
      <t>サンテイ</t>
    </rPh>
    <phoneticPr fontId="6"/>
  </si>
  <si>
    <t>①介護職員等処遇改善加算(Ⅰ)</t>
    <phoneticPr fontId="6"/>
  </si>
  <si>
    <t>　キャリアパス要件Ⅰ（任用要件・賃金体系の整備等）の内容を書面で整備し、全ての介護職員に周知している。</t>
    <phoneticPr fontId="6"/>
  </si>
  <si>
    <t>　キャリアパス要件Ⅱ（研修の実施等）を全ての介護職員に周知している。</t>
    <phoneticPr fontId="6"/>
  </si>
  <si>
    <t>　キャリアパス要件Ⅲ（昇給の仕組みの整備等）の内容を書面で整備し、全ての介護職員に周知している。</t>
    <phoneticPr fontId="6"/>
  </si>
  <si>
    <t>　キャリアパス要件Ⅴ（介護福祉士等の配置要件）として、サービス種類ごとに、「サービス提供体制強化加算」、「特定事業所加算」、「入居継続支援加算」又は「日常生活支援加算」の各区分の届出を行っている。</t>
    <phoneticPr fontId="6"/>
  </si>
  <si>
    <t>　職場環境要件として、従前（旧３加算）の職場環境等の改善に係る取組を実施し、その内容を全ての介護職員に周知しており、当該取組についてホームページへの掲載等により公表している。</t>
    <phoneticPr fontId="6"/>
  </si>
  <si>
    <t>②介護職員等処遇改善加算(Ⅱ)</t>
    <phoneticPr fontId="6"/>
  </si>
  <si>
    <t>③介護職員等処遇改善加算(Ⅲ)</t>
    <phoneticPr fontId="6"/>
  </si>
  <si>
    <t>④介護職員等処遇改善加算(Ⅳ)</t>
    <phoneticPr fontId="6"/>
  </si>
  <si>
    <t>　虐待の防止のための対策を検討する委員会（テレビ電話装置等の活用可能）を定期的に開催するとともに、その結果について、従業者に周知徹底を図っている。</t>
    <phoneticPr fontId="6"/>
  </si>
  <si>
    <t>　虐待の防止のための指針を整備している</t>
    <phoneticPr fontId="6"/>
  </si>
  <si>
    <t>　従業者に対し、虐待の防止のための研修を定期的に実施している。</t>
    <phoneticPr fontId="6"/>
  </si>
  <si>
    <t>　高齢者虐待防止措置を実施するための担当者を設置している。</t>
    <phoneticPr fontId="6"/>
  </si>
  <si>
    <t>　感染症や非常災害の発生時において、利用者に対するサービスの提供を継続的に実施するための、及び非常時の体制で早期の業務再開を図るための計画（業務継続計画）を策定している。</t>
    <phoneticPr fontId="6"/>
  </si>
  <si>
    <t>　業務継続計画に従い必要な措置を講じている。</t>
    <phoneticPr fontId="6"/>
  </si>
  <si>
    <t>（８）　高齢者虐待防止措置未実施減算</t>
    <phoneticPr fontId="6"/>
  </si>
  <si>
    <t>（９）　業務継続計画未策定減算</t>
    <phoneticPr fontId="6"/>
  </si>
  <si>
    <t>（Ⅰ）・（Ⅱ）
　評価対象者（当該事業所の利用期間が6月を超える者をいう。以下ここにおいて同じ。）の総数が10人以上であること。</t>
    <rPh sb="9" eb="14">
      <t>ヒョウカタイショウシャ</t>
    </rPh>
    <rPh sb="15" eb="20">
      <t>トウガイジギョウショ</t>
    </rPh>
    <rPh sb="21" eb="23">
      <t>リヨウ</t>
    </rPh>
    <rPh sb="23" eb="25">
      <t>キカン</t>
    </rPh>
    <rPh sb="27" eb="28">
      <t>ツキ</t>
    </rPh>
    <rPh sb="29" eb="30">
      <t>コ</t>
    </rPh>
    <rPh sb="32" eb="33">
      <t>モノ</t>
    </rPh>
    <rPh sb="37" eb="39">
      <t>イカ</t>
    </rPh>
    <rPh sb="45" eb="46">
      <t>オナ</t>
    </rPh>
    <rPh sb="50" eb="52">
      <t>ソウスウ</t>
    </rPh>
    <rPh sb="55" eb="58">
      <t>ニンイジョウ</t>
    </rPh>
    <phoneticPr fontId="6"/>
  </si>
  <si>
    <t>（Ⅰ）・（Ⅱ）
　評価対象者全員について、評価対象利用期間（ＡＤＬ維持等加算の算定を開始する月の前年の同月から12月まで）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提出している。</t>
    <rPh sb="9" eb="14">
      <t>ヒョウカタイショウシャ</t>
    </rPh>
    <rPh sb="14" eb="16">
      <t>ゼンイン</t>
    </rPh>
    <rPh sb="21" eb="23">
      <t>ヒョウカ</t>
    </rPh>
    <rPh sb="23" eb="25">
      <t>タイショウ</t>
    </rPh>
    <rPh sb="25" eb="27">
      <t>リヨウ</t>
    </rPh>
    <rPh sb="27" eb="29">
      <t>キカン</t>
    </rPh>
    <rPh sb="33" eb="38">
      <t>イジトウカサン</t>
    </rPh>
    <rPh sb="39" eb="41">
      <t>サンテイ</t>
    </rPh>
    <rPh sb="42" eb="44">
      <t>カイシ</t>
    </rPh>
    <rPh sb="46" eb="47">
      <t>ツキ</t>
    </rPh>
    <rPh sb="48" eb="50">
      <t>ゼンネン</t>
    </rPh>
    <rPh sb="51" eb="53">
      <t>ドウゲツ</t>
    </rPh>
    <rPh sb="57" eb="58">
      <t>ツキ</t>
    </rPh>
    <rPh sb="62" eb="64">
      <t>ショゲツ</t>
    </rPh>
    <rPh sb="65" eb="67">
      <t>イカ</t>
    </rPh>
    <rPh sb="68" eb="70">
      <t>ヒョウカ</t>
    </rPh>
    <rPh sb="70" eb="72">
      <t>タイショウ</t>
    </rPh>
    <rPh sb="72" eb="74">
      <t>リヨウ</t>
    </rPh>
    <rPh sb="74" eb="76">
      <t>カイシ</t>
    </rPh>
    <rPh sb="76" eb="77">
      <t>ツキ</t>
    </rPh>
    <rPh sb="81" eb="83">
      <t>トウガイ</t>
    </rPh>
    <rPh sb="83" eb="84">
      <t>ツキ</t>
    </rPh>
    <rPh sb="85" eb="87">
      <t>ヨクゲツ</t>
    </rPh>
    <rPh sb="89" eb="91">
      <t>キサン</t>
    </rPh>
    <rPh sb="94" eb="95">
      <t>ツキ</t>
    </rPh>
    <rPh sb="95" eb="96">
      <t>メ</t>
    </rPh>
    <rPh sb="98" eb="99">
      <t>ツキ</t>
    </rPh>
    <rPh sb="99" eb="100">
      <t>メ</t>
    </rPh>
    <rPh sb="106" eb="108">
      <t>リヨウ</t>
    </rPh>
    <rPh sb="111" eb="113">
      <t>バアイ</t>
    </rPh>
    <rPh sb="118" eb="120">
      <t>トウガイ</t>
    </rPh>
    <rPh sb="125" eb="127">
      <t>リヨウ</t>
    </rPh>
    <rPh sb="131" eb="133">
      <t>サイシュウ</t>
    </rPh>
    <rPh sb="134" eb="135">
      <t>ツキ</t>
    </rPh>
    <rPh sb="144" eb="146">
      <t>ヒョウカ</t>
    </rPh>
    <rPh sb="150" eb="152">
      <t>ヒョウカ</t>
    </rPh>
    <rPh sb="153" eb="154">
      <t>モト</t>
    </rPh>
    <rPh sb="156" eb="157">
      <t>アタイ</t>
    </rPh>
    <rPh sb="158" eb="160">
      <t>イカ</t>
    </rPh>
    <rPh sb="164" eb="165">
      <t>チ</t>
    </rPh>
    <rPh sb="168" eb="170">
      <t>ソクテイ</t>
    </rPh>
    <rPh sb="172" eb="174">
      <t>ソクテイ</t>
    </rPh>
    <rPh sb="176" eb="177">
      <t>ヒ</t>
    </rPh>
    <rPh sb="178" eb="179">
      <t>ゾク</t>
    </rPh>
    <rPh sb="181" eb="182">
      <t>ツキ</t>
    </rPh>
    <rPh sb="185" eb="190">
      <t>コウセイロウドウショウ</t>
    </rPh>
    <rPh sb="191" eb="193">
      <t>テイシュツ</t>
    </rPh>
    <phoneticPr fontId="6"/>
  </si>
  <si>
    <t>（Ⅰ）・（Ⅱ）
　ＡＤＬの評価は、一定の研修を受けた者により、Barthel Indexを用いて行っている。</t>
    <rPh sb="13" eb="15">
      <t>ヒョウカ</t>
    </rPh>
    <rPh sb="17" eb="19">
      <t>イッテイ</t>
    </rPh>
    <rPh sb="20" eb="22">
      <t>ケンシュウ</t>
    </rPh>
    <rPh sb="23" eb="24">
      <t>ウ</t>
    </rPh>
    <rPh sb="26" eb="27">
      <t>モノ</t>
    </rPh>
    <rPh sb="48" eb="49">
      <t>オコナ</t>
    </rPh>
    <phoneticPr fontId="6"/>
  </si>
  <si>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rPh sb="5" eb="10">
      <t>ヒョウカタイショウシャ</t>
    </rPh>
    <rPh sb="11" eb="13">
      <t>ヒョウカ</t>
    </rPh>
    <rPh sb="13" eb="15">
      <t>タイショウ</t>
    </rPh>
    <rPh sb="15" eb="17">
      <t>リヨウ</t>
    </rPh>
    <rPh sb="17" eb="19">
      <t>カイシ</t>
    </rPh>
    <rPh sb="19" eb="20">
      <t>ツキ</t>
    </rPh>
    <rPh sb="21" eb="23">
      <t>ヨクゲツ</t>
    </rPh>
    <rPh sb="25" eb="27">
      <t>キサン</t>
    </rPh>
    <rPh sb="30" eb="31">
      <t>ツキ</t>
    </rPh>
    <rPh sb="31" eb="32">
      <t>メ</t>
    </rPh>
    <rPh sb="33" eb="34">
      <t>ツキ</t>
    </rPh>
    <rPh sb="35" eb="37">
      <t>ソクテイ</t>
    </rPh>
    <rPh sb="42" eb="43">
      <t>チ</t>
    </rPh>
    <rPh sb="45" eb="47">
      <t>ヒョウカ</t>
    </rPh>
    <rPh sb="47" eb="49">
      <t>タイショウ</t>
    </rPh>
    <rPh sb="49" eb="51">
      <t>リヨウ</t>
    </rPh>
    <rPh sb="51" eb="53">
      <t>カイシ</t>
    </rPh>
    <rPh sb="53" eb="54">
      <t>ツキ</t>
    </rPh>
    <rPh sb="55" eb="57">
      <t>ソクテイ</t>
    </rPh>
    <rPh sb="62" eb="63">
      <t>チ</t>
    </rPh>
    <rPh sb="64" eb="66">
      <t>コウジョ</t>
    </rPh>
    <rPh sb="68" eb="69">
      <t>エ</t>
    </rPh>
    <rPh sb="70" eb="71">
      <t>アタイ</t>
    </rPh>
    <rPh sb="72" eb="73">
      <t>モチ</t>
    </rPh>
    <rPh sb="75" eb="77">
      <t>イッテイ</t>
    </rPh>
    <rPh sb="78" eb="80">
      <t>キジュン</t>
    </rPh>
    <rPh sb="81" eb="82">
      <t>モト</t>
    </rPh>
    <rPh sb="84" eb="86">
      <t>サンシュツ</t>
    </rPh>
    <rPh sb="88" eb="89">
      <t>アタイ</t>
    </rPh>
    <rPh sb="90" eb="92">
      <t>イカ</t>
    </rPh>
    <rPh sb="96" eb="98">
      <t>リトク</t>
    </rPh>
    <rPh sb="101" eb="104">
      <t>ヘイキンチ</t>
    </rPh>
    <rPh sb="106" eb="108">
      <t>イジョウ</t>
    </rPh>
    <phoneticPr fontId="6"/>
  </si>
  <si>
    <t>問5</t>
    <rPh sb="0" eb="1">
      <t>ト</t>
    </rPh>
    <phoneticPr fontId="6"/>
  </si>
  <si>
    <t>　事業所の従業者に対する「認知症ケアに関する事例の検討や技術指導に係る会議」を定期的に開催している。</t>
    <rPh sb="1" eb="4">
      <t>ジギョウショ</t>
    </rPh>
    <rPh sb="5" eb="8">
      <t>ジュウギョウシャ</t>
    </rPh>
    <rPh sb="9" eb="10">
      <t>タイ</t>
    </rPh>
    <rPh sb="13" eb="16">
      <t>ニンチショウ</t>
    </rPh>
    <rPh sb="19" eb="20">
      <t>カン</t>
    </rPh>
    <rPh sb="22" eb="24">
      <t>ジレイ</t>
    </rPh>
    <rPh sb="25" eb="27">
      <t>ケントウ</t>
    </rPh>
    <rPh sb="28" eb="30">
      <t>ギジュツ</t>
    </rPh>
    <rPh sb="30" eb="32">
      <t>シドウ</t>
    </rPh>
    <rPh sb="33" eb="34">
      <t>カカワ</t>
    </rPh>
    <rPh sb="35" eb="37">
      <t>カイギ</t>
    </rPh>
    <rPh sb="39" eb="42">
      <t>テイキテキ</t>
    </rPh>
    <rPh sb="43" eb="45">
      <t>カイサイ</t>
    </rPh>
    <phoneticPr fontId="6"/>
  </si>
  <si>
    <t>　（Ⅰ）・（Ⅱ）共通
　入浴介助を適切に行うことのできる人員及び設備を有して行われる入浴介助である。</t>
    <rPh sb="8" eb="10">
      <t>キョウツウ</t>
    </rPh>
    <rPh sb="12" eb="14">
      <t>ニュウヨク</t>
    </rPh>
    <rPh sb="14" eb="16">
      <t>カイジョ</t>
    </rPh>
    <rPh sb="17" eb="19">
      <t>テキセツ</t>
    </rPh>
    <rPh sb="20" eb="21">
      <t>オコナ</t>
    </rPh>
    <rPh sb="28" eb="30">
      <t>ジンイン</t>
    </rPh>
    <rPh sb="30" eb="31">
      <t>オヨ</t>
    </rPh>
    <rPh sb="32" eb="34">
      <t>セツビ</t>
    </rPh>
    <rPh sb="35" eb="36">
      <t>ユウ</t>
    </rPh>
    <rPh sb="38" eb="39">
      <t>オコナ</t>
    </rPh>
    <rPh sb="42" eb="44">
      <t>ニュウヨク</t>
    </rPh>
    <rPh sb="44" eb="46">
      <t>カイジョ</t>
    </rPh>
    <phoneticPr fontId="6"/>
  </si>
  <si>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rPh sb="6" eb="8">
      <t>イシ</t>
    </rPh>
    <rPh sb="8" eb="9">
      <t>トウ</t>
    </rPh>
    <rPh sb="10" eb="12">
      <t>ホウモン</t>
    </rPh>
    <rPh sb="17" eb="19">
      <t>コンナン</t>
    </rPh>
    <rPh sb="20" eb="22">
      <t>バアイ</t>
    </rPh>
    <rPh sb="25" eb="27">
      <t>イシ</t>
    </rPh>
    <rPh sb="27" eb="28">
      <t>トウ</t>
    </rPh>
    <rPh sb="29" eb="31">
      <t>シジ</t>
    </rPh>
    <rPh sb="32" eb="33">
      <t>モト</t>
    </rPh>
    <rPh sb="34" eb="36">
      <t>カイゴ</t>
    </rPh>
    <rPh sb="36" eb="38">
      <t>ショクイン</t>
    </rPh>
    <rPh sb="39" eb="41">
      <t>キョタク</t>
    </rPh>
    <rPh sb="42" eb="44">
      <t>ホウモン</t>
    </rPh>
    <rPh sb="46" eb="48">
      <t>ジョウホウ</t>
    </rPh>
    <rPh sb="48" eb="50">
      <t>ツウシン</t>
    </rPh>
    <rPh sb="50" eb="52">
      <t>キキ</t>
    </rPh>
    <rPh sb="52" eb="53">
      <t>トウ</t>
    </rPh>
    <rPh sb="54" eb="56">
      <t>カツヨウ</t>
    </rPh>
    <rPh sb="58" eb="60">
      <t>ハアク</t>
    </rPh>
    <rPh sb="62" eb="64">
      <t>ヨクシツ</t>
    </rPh>
    <rPh sb="68" eb="71">
      <t>リヨウシャ</t>
    </rPh>
    <rPh sb="72" eb="74">
      <t>ドウサ</t>
    </rPh>
    <rPh sb="74" eb="75">
      <t>オヨ</t>
    </rPh>
    <rPh sb="76" eb="78">
      <t>ヨクシツ</t>
    </rPh>
    <rPh sb="79" eb="81">
      <t>カンキョウ</t>
    </rPh>
    <rPh sb="82" eb="83">
      <t>フ</t>
    </rPh>
    <rPh sb="86" eb="88">
      <t>イシ</t>
    </rPh>
    <rPh sb="88" eb="89">
      <t>トウ</t>
    </rPh>
    <rPh sb="90" eb="92">
      <t>ヒョウカ</t>
    </rPh>
    <rPh sb="92" eb="93">
      <t>オヨ</t>
    </rPh>
    <rPh sb="94" eb="96">
      <t>ジョゲン</t>
    </rPh>
    <rPh sb="97" eb="98">
      <t>オコナ</t>
    </rPh>
    <phoneticPr fontId="6"/>
  </si>
  <si>
    <t xml:space="preserve"> （Ⅱ）
　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6" eb="9">
      <t>ジギョウショ</t>
    </rPh>
    <rPh sb="10" eb="17">
      <t>キノウクンレンシドウイン</t>
    </rPh>
    <rPh sb="18" eb="20">
      <t>カンゴ</t>
    </rPh>
    <rPh sb="20" eb="22">
      <t>ショクイン</t>
    </rPh>
    <rPh sb="23" eb="27">
      <t>カイゴショクイン</t>
    </rPh>
    <rPh sb="28" eb="33">
      <t>セイカツソウダンイン</t>
    </rPh>
    <rPh sb="35" eb="36">
      <t>タ</t>
    </rPh>
    <rPh sb="45" eb="52">
      <t>キノウクンレンシドウイン</t>
    </rPh>
    <rPh sb="52" eb="53">
      <t>トウ</t>
    </rPh>
    <rPh sb="56" eb="58">
      <t>キョウドウ</t>
    </rPh>
    <rPh sb="61" eb="64">
      <t>リヨウシャ</t>
    </rPh>
    <rPh sb="65" eb="67">
      <t>キョタク</t>
    </rPh>
    <rPh sb="68" eb="70">
      <t>ホウモン</t>
    </rPh>
    <rPh sb="72" eb="74">
      <t>イシ</t>
    </rPh>
    <rPh sb="74" eb="75">
      <t>トウ</t>
    </rPh>
    <rPh sb="77" eb="79">
      <t>レンケイ</t>
    </rPh>
    <rPh sb="80" eb="81">
      <t>モト</t>
    </rPh>
    <rPh sb="83" eb="88">
      <t>トウガイリヨウシャ</t>
    </rPh>
    <rPh sb="89" eb="91">
      <t>シンタイ</t>
    </rPh>
    <rPh sb="92" eb="94">
      <t>ジョウキョウ</t>
    </rPh>
    <rPh sb="95" eb="97">
      <t>ホウモン</t>
    </rPh>
    <rPh sb="100" eb="102">
      <t>ハアク</t>
    </rPh>
    <rPh sb="104" eb="106">
      <t>トウガイ</t>
    </rPh>
    <rPh sb="106" eb="108">
      <t>キョタク</t>
    </rPh>
    <rPh sb="109" eb="111">
      <t>ヨクシツ</t>
    </rPh>
    <rPh sb="112" eb="115">
      <t>カンキョウトウ</t>
    </rPh>
    <rPh sb="116" eb="117">
      <t>フ</t>
    </rPh>
    <rPh sb="120" eb="122">
      <t>コベツ</t>
    </rPh>
    <rPh sb="123" eb="127">
      <t>ニュウヨクケイカク</t>
    </rPh>
    <rPh sb="128" eb="130">
      <t>サクセイ</t>
    </rPh>
    <phoneticPr fontId="6"/>
  </si>
  <si>
    <t>　（Ⅰ）・（Ⅱ）共通
　入浴介助を行う職員に対し、入浴介助に関する研修を行っている。</t>
    <rPh sb="12" eb="14">
      <t>ニュウヨク</t>
    </rPh>
    <rPh sb="14" eb="16">
      <t>カイジョ</t>
    </rPh>
    <rPh sb="17" eb="18">
      <t>オコナ</t>
    </rPh>
    <rPh sb="19" eb="21">
      <t>ショクイン</t>
    </rPh>
    <rPh sb="22" eb="23">
      <t>タイ</t>
    </rPh>
    <rPh sb="25" eb="27">
      <t>ニュウヨク</t>
    </rPh>
    <rPh sb="27" eb="29">
      <t>カイジョ</t>
    </rPh>
    <rPh sb="30" eb="31">
      <t>カン</t>
    </rPh>
    <rPh sb="33" eb="35">
      <t>ケンシュウ</t>
    </rPh>
    <rPh sb="36" eb="37">
      <t>オコナ</t>
    </rPh>
    <phoneticPr fontId="6"/>
  </si>
  <si>
    <t>　基本サービスとしている運動器機能向上サービスに加えて、（１１）栄養改善サービス及び（１３）口腔機能向上サービスを一体的に実施し、各選択的サービスの取扱いに従い適切に実施している。</t>
    <rPh sb="1" eb="3">
      <t>キホン</t>
    </rPh>
    <rPh sb="12" eb="14">
      <t>ウンドウ</t>
    </rPh>
    <rPh sb="14" eb="15">
      <t>キ</t>
    </rPh>
    <rPh sb="15" eb="17">
      <t>キノウ</t>
    </rPh>
    <rPh sb="17" eb="19">
      <t>コウジョウ</t>
    </rPh>
    <rPh sb="24" eb="25">
      <t>クワ</t>
    </rPh>
    <rPh sb="32" eb="34">
      <t>エイヨウ</t>
    </rPh>
    <rPh sb="34" eb="36">
      <t>カイゼン</t>
    </rPh>
    <rPh sb="40" eb="41">
      <t>オヨ</t>
    </rPh>
    <rPh sb="46" eb="48">
      <t>コウクウ</t>
    </rPh>
    <rPh sb="48" eb="50">
      <t>キノウ</t>
    </rPh>
    <rPh sb="50" eb="52">
      <t>コウジョウ</t>
    </rPh>
    <rPh sb="57" eb="60">
      <t>イッタイテキ</t>
    </rPh>
    <rPh sb="61" eb="63">
      <t>ジッシ</t>
    </rPh>
    <phoneticPr fontId="6"/>
  </si>
  <si>
    <t>下記の記入方法に従って、入力してください。</t>
    <phoneticPr fontId="37"/>
  </si>
  <si>
    <t>　(1) 「４週」・「暦月」のいずれかを選択してください。</t>
    <rPh sb="7" eb="8">
      <t>シュウ</t>
    </rPh>
    <rPh sb="11" eb="12">
      <t>レキ</t>
    </rPh>
    <rPh sb="12" eb="13">
      <t>ツキ</t>
    </rPh>
    <rPh sb="20" eb="22">
      <t>センタク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</si>
  <si>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</si>
  <si>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7"/>
  </si>
  <si>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7"/>
  </si>
  <si>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7"/>
  </si>
  <si>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</si>
  <si>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A</t>
    <phoneticPr fontId="37"/>
  </si>
  <si>
    <t>B</t>
    <phoneticPr fontId="37"/>
  </si>
  <si>
    <t>D</t>
    <phoneticPr fontId="37"/>
  </si>
  <si>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</si>
  <si>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(9) 従業者の氏名を記入してください。</t>
    <rPh sb="5" eb="8">
      <t>ジュウギョウシャ</t>
    </rPh>
    <rPh sb="9" eb="11">
      <t>シメイ</t>
    </rPh>
    <rPh sb="12" eb="14">
      <t>キニュウ</t>
    </rPh>
    <phoneticPr fontId="37"/>
  </si>
  <si>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7"/>
  </si>
  <si>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</si>
  <si>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</si>
  <si>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</si>
  <si>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</si>
  <si>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その他、特記事項欄としてもご活用ください。</t>
    <rPh sb="6" eb="7">
      <t>タ</t>
    </rPh>
    <rPh sb="8" eb="10">
      <t>トッキ</t>
    </rPh>
    <rPh sb="10" eb="12">
      <t>ジコウ</t>
    </rPh>
    <rPh sb="12" eb="13">
      <t>ラン</t>
    </rPh>
    <rPh sb="18" eb="20">
      <t>カツヨウ</t>
    </rPh>
    <phoneticPr fontId="37"/>
  </si>
  <si>
    <t xml:space="preserve"> （参考）</t>
    <rPh sb="2" eb="4">
      <t>サンコウ</t>
    </rPh>
    <phoneticPr fontId="37"/>
  </si>
  <si>
    <t>※24時間表記</t>
  </si>
  <si>
    <t>休憩時間1時間は「1:00」、休憩時間45分は「00:45」と入力してください。</t>
    <phoneticPr fontId="37"/>
  </si>
  <si>
    <t>自由記載欄</t>
    <rPh sb="0" eb="2">
      <t>ジユウ</t>
    </rPh>
    <rPh sb="2" eb="4">
      <t>キサイ</t>
    </rPh>
    <rPh sb="4" eb="5">
      <t>ラン</t>
    </rPh>
    <phoneticPr fontId="37"/>
  </si>
  <si>
    <t>始業時刻</t>
    <rPh sb="0" eb="2">
      <t>シギョウ</t>
    </rPh>
    <rPh sb="2" eb="4">
      <t>ジコク</t>
    </rPh>
    <phoneticPr fontId="37"/>
  </si>
  <si>
    <t>終業時刻</t>
    <rPh sb="0" eb="2">
      <t>シュウギョウ</t>
    </rPh>
    <rPh sb="2" eb="4">
      <t>ジコク</t>
    </rPh>
    <phoneticPr fontId="37"/>
  </si>
  <si>
    <t>開始時刻</t>
    <rPh sb="0" eb="2">
      <t>カイシ</t>
    </rPh>
    <rPh sb="2" eb="4">
      <t>ジコク</t>
    </rPh>
    <phoneticPr fontId="37"/>
  </si>
  <si>
    <t>終了時刻</t>
    <rPh sb="0" eb="2">
      <t>シュウリョウ</t>
    </rPh>
    <rPh sb="2" eb="4">
      <t>ジコク</t>
    </rPh>
    <phoneticPr fontId="37"/>
  </si>
  <si>
    <t>休日</t>
    <rPh sb="0" eb="2">
      <t>キュウジツ</t>
    </rPh>
    <phoneticPr fontId="37"/>
  </si>
  <si>
    <t>・職種ごとの勤務時間を「○：○○～○：○○」と表記することが困難な場合は、No21～30を活用し、勤務時間数のみを入力してください。</t>
    <rPh sb="45" eb="47">
      <t>カツヨウ</t>
    </rPh>
    <phoneticPr fontId="37"/>
  </si>
  <si>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</si>
  <si>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</si>
  <si>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</si>
  <si>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7"/>
  </si>
  <si>
    <t>（標準様式1）</t>
    <rPh sb="1" eb="3">
      <t>ヒョウジュン</t>
    </rPh>
    <rPh sb="3" eb="5">
      <t>ヨウシキ</t>
    </rPh>
    <phoneticPr fontId="17"/>
  </si>
  <si>
    <t>４週</t>
  </si>
  <si>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</si>
  <si>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</si>
  <si>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 xml:space="preserve">(5) 当該サービス提供単位のサービス提供時間 </t>
    <rPh sb="4" eb="6">
      <t>トウガイ</t>
    </rPh>
    <rPh sb="10" eb="12">
      <t>テイキョウ</t>
    </rPh>
    <rPh sb="12" eb="14">
      <t>タンイ</t>
    </rPh>
    <rPh sb="19" eb="21">
      <t>テイキョウ</t>
    </rPh>
    <rPh sb="21" eb="23">
      <t>ジカン</t>
    </rPh>
    <phoneticPr fontId="37"/>
  </si>
  <si>
    <t>(8)
資格</t>
    <rPh sb="4" eb="6">
      <t>シカク</t>
    </rPh>
    <phoneticPr fontId="37"/>
  </si>
  <si>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7"/>
  </si>
  <si>
    <t>社会福祉主事任用資格</t>
  </si>
  <si>
    <t>○○　C男</t>
    <phoneticPr fontId="37"/>
  </si>
  <si>
    <t>(</t>
    <phoneticPr fontId="37"/>
  </si>
  <si>
    <t>)</t>
    <phoneticPr fontId="37"/>
  </si>
  <si>
    <t>○○デイサービス</t>
    <phoneticPr fontId="37"/>
  </si>
  <si>
    <t>）</t>
    <phoneticPr fontId="37"/>
  </si>
  <si>
    <t>(1)</t>
    <phoneticPr fontId="37"/>
  </si>
  <si>
    <t>(2)</t>
    <phoneticPr fontId="37"/>
  </si>
  <si>
    <t>(4) 事業所全体のサービス提供単位数</t>
    <phoneticPr fontId="37"/>
  </si>
  <si>
    <t>～</t>
    <phoneticPr fontId="37"/>
  </si>
  <si>
    <t>No</t>
    <phoneticPr fontId="37"/>
  </si>
  <si>
    <t>(6) 
職種</t>
    <phoneticPr fontId="17"/>
  </si>
  <si>
    <t>(7)
勤務
形態</t>
    <phoneticPr fontId="17"/>
  </si>
  <si>
    <t>(9) 氏　名</t>
    <phoneticPr fontId="17"/>
  </si>
  <si>
    <t>(10)</t>
    <phoneticPr fontId="37"/>
  </si>
  <si>
    <t>(12)
週平均
勤務時間
数</t>
    <phoneticPr fontId="37"/>
  </si>
  <si>
    <t>シフト記号</t>
    <phoneticPr fontId="37"/>
  </si>
  <si>
    <t>a</t>
    <phoneticPr fontId="37"/>
  </si>
  <si>
    <t>シフト記号</t>
    <phoneticPr fontId="37"/>
  </si>
  <si>
    <t>a</t>
    <phoneticPr fontId="37"/>
  </si>
  <si>
    <t>x</t>
    <phoneticPr fontId="37"/>
  </si>
  <si>
    <t>x</t>
    <phoneticPr fontId="37"/>
  </si>
  <si>
    <t>x</t>
    <phoneticPr fontId="37"/>
  </si>
  <si>
    <t>シフト記号</t>
    <phoneticPr fontId="37"/>
  </si>
  <si>
    <t>シフト記号</t>
    <phoneticPr fontId="37"/>
  </si>
  <si>
    <t>a</t>
    <phoneticPr fontId="37"/>
  </si>
  <si>
    <t>シフト記号</t>
    <phoneticPr fontId="37"/>
  </si>
  <si>
    <t>a</t>
    <phoneticPr fontId="37"/>
  </si>
  <si>
    <t>a</t>
    <phoneticPr fontId="37"/>
  </si>
  <si>
    <t>a</t>
    <phoneticPr fontId="37"/>
  </si>
  <si>
    <t>シフト記号</t>
    <phoneticPr fontId="37"/>
  </si>
  <si>
    <t>a</t>
    <phoneticPr fontId="37"/>
  </si>
  <si>
    <t>y</t>
    <phoneticPr fontId="37"/>
  </si>
  <si>
    <t>y</t>
    <phoneticPr fontId="37"/>
  </si>
  <si>
    <t>y</t>
    <phoneticPr fontId="37"/>
  </si>
  <si>
    <t>シフト記号</t>
    <phoneticPr fontId="37"/>
  </si>
  <si>
    <t>(14) サービス提供時間内の勤務延時間数</t>
    <phoneticPr fontId="37"/>
  </si>
  <si>
    <t>(15) 利用者数　　　</t>
    <phoneticPr fontId="37"/>
  </si>
  <si>
    <t>(16) サービス提供時間（平均提供時間）</t>
    <rPh sb="9" eb="11">
      <t>テイキョウ</t>
    </rPh>
    <rPh sb="11" eb="13">
      <t>ジカン</t>
    </rPh>
    <rPh sb="14" eb="16">
      <t>ヘイキン</t>
    </rPh>
    <rPh sb="16" eb="18">
      <t>テイキョウ</t>
    </rPh>
    <rPh sb="18" eb="20">
      <t>ジカン</t>
    </rPh>
    <phoneticPr fontId="37"/>
  </si>
  <si>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37"/>
  </si>
  <si>
    <t>（参考）
(18) 1日の職種別人員内訳</t>
    <rPh sb="1" eb="3">
      <t>サンコウ</t>
    </rPh>
    <rPh sb="11" eb="12">
      <t>ニチ</t>
    </rPh>
    <rPh sb="13" eb="16">
      <t>ショクシュベツ</t>
    </rPh>
    <rPh sb="16" eb="17">
      <t>ニン</t>
    </rPh>
    <rPh sb="17" eb="18">
      <t>イン</t>
    </rPh>
    <rPh sb="18" eb="19">
      <t>ウチ</t>
    </rPh>
    <rPh sb="19" eb="20">
      <t>ヤク</t>
    </rPh>
    <phoneticPr fontId="37"/>
  </si>
  <si>
    <t>：</t>
    <phoneticPr fontId="37"/>
  </si>
  <si>
    <t>（</t>
    <phoneticPr fontId="37"/>
  </si>
  <si>
    <t>)</t>
    <phoneticPr fontId="37"/>
  </si>
  <si>
    <t>～</t>
    <phoneticPr fontId="37"/>
  </si>
  <si>
    <t>c</t>
    <phoneticPr fontId="37"/>
  </si>
  <si>
    <t>～</t>
    <phoneticPr fontId="37"/>
  </si>
  <si>
    <t>e</t>
    <phoneticPr fontId="37"/>
  </si>
  <si>
    <t>h</t>
    <phoneticPr fontId="37"/>
  </si>
  <si>
    <t>)</t>
    <phoneticPr fontId="37"/>
  </si>
  <si>
    <t>i</t>
    <phoneticPr fontId="37"/>
  </si>
  <si>
    <t>：</t>
    <phoneticPr fontId="37"/>
  </si>
  <si>
    <t>u</t>
    <phoneticPr fontId="37"/>
  </si>
  <si>
    <t>v</t>
    <phoneticPr fontId="37"/>
  </si>
  <si>
    <t>（</t>
    <phoneticPr fontId="37"/>
  </si>
  <si>
    <t>w</t>
    <phoneticPr fontId="37"/>
  </si>
  <si>
    <t>z</t>
    <phoneticPr fontId="37"/>
  </si>
  <si>
    <t>～</t>
    <phoneticPr fontId="37"/>
  </si>
  <si>
    <t>)</t>
    <phoneticPr fontId="37"/>
  </si>
  <si>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37"/>
  </si>
  <si>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17"/>
  </si>
  <si>
    <t>No</t>
    <phoneticPr fontId="37"/>
  </si>
  <si>
    <t>C</t>
    <phoneticPr fontId="37"/>
  </si>
  <si>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37"/>
  </si>
  <si>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7"/>
  </si>
  <si>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7"/>
  </si>
  <si>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37"/>
  </si>
  <si>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37"/>
  </si>
  <si>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7"/>
  </si>
  <si>
    <t>）</t>
    <phoneticPr fontId="37"/>
  </si>
  <si>
    <t>(</t>
    <phoneticPr fontId="37"/>
  </si>
  <si>
    <t>)</t>
    <phoneticPr fontId="37"/>
  </si>
  <si>
    <t>）</t>
    <phoneticPr fontId="37"/>
  </si>
  <si>
    <t>(1)</t>
    <phoneticPr fontId="37"/>
  </si>
  <si>
    <t>(2)</t>
    <phoneticPr fontId="37"/>
  </si>
  <si>
    <t>(4) 事業所全体のサービス提供単位数</t>
    <phoneticPr fontId="37"/>
  </si>
  <si>
    <t>～</t>
    <phoneticPr fontId="37"/>
  </si>
  <si>
    <t>No</t>
    <phoneticPr fontId="37"/>
  </si>
  <si>
    <t>(6) 
職種</t>
    <phoneticPr fontId="17"/>
  </si>
  <si>
    <t>(7)
勤務
形態</t>
    <phoneticPr fontId="17"/>
  </si>
  <si>
    <t>(9) 氏　名</t>
    <phoneticPr fontId="17"/>
  </si>
  <si>
    <t>(10)</t>
    <phoneticPr fontId="37"/>
  </si>
  <si>
    <t>(12)
週平均
勤務時間
数</t>
    <phoneticPr fontId="37"/>
  </si>
  <si>
    <t>シフト記号</t>
    <phoneticPr fontId="37"/>
  </si>
  <si>
    <t>シフト記号</t>
    <phoneticPr fontId="37"/>
  </si>
  <si>
    <t>シフト記号</t>
    <phoneticPr fontId="37"/>
  </si>
  <si>
    <t>シフト記号</t>
    <phoneticPr fontId="37"/>
  </si>
  <si>
    <t>シフト記号</t>
    <phoneticPr fontId="37"/>
  </si>
  <si>
    <t>シフト記号</t>
    <phoneticPr fontId="37"/>
  </si>
  <si>
    <t>(14) サービス提供時間内の勤務延時間数</t>
    <phoneticPr fontId="37"/>
  </si>
  <si>
    <t>(15) 利用者数　　　</t>
    <phoneticPr fontId="37"/>
  </si>
  <si>
    <t>(17) 確保すべき介護職員の勤務時間数（注：記入方法参照）　　</t>
    <rPh sb="5" eb="7">
      <t>カクホ</t>
    </rPh>
    <rPh sb="10" eb="12">
      <t>カイゴ</t>
    </rPh>
    <rPh sb="12" eb="14">
      <t>ショクイン</t>
    </rPh>
    <rPh sb="15" eb="17">
      <t>キンム</t>
    </rPh>
    <rPh sb="17" eb="20">
      <t>ジカンスウ</t>
    </rPh>
    <phoneticPr fontId="37"/>
  </si>
  <si>
    <t>（</t>
    <phoneticPr fontId="37"/>
  </si>
  <si>
    <t>)</t>
    <phoneticPr fontId="37"/>
  </si>
  <si>
    <t>：</t>
    <phoneticPr fontId="37"/>
  </si>
  <si>
    <t>～</t>
    <phoneticPr fontId="37"/>
  </si>
  <si>
    <t>：</t>
    <phoneticPr fontId="37"/>
  </si>
  <si>
    <t>（</t>
    <phoneticPr fontId="37"/>
  </si>
  <si>
    <t>～</t>
    <phoneticPr fontId="37"/>
  </si>
  <si>
    <t>f</t>
    <phoneticPr fontId="37"/>
  </si>
  <si>
    <t>i</t>
    <phoneticPr fontId="37"/>
  </si>
  <si>
    <t>～</t>
    <phoneticPr fontId="37"/>
  </si>
  <si>
    <t>j</t>
    <phoneticPr fontId="37"/>
  </si>
  <si>
    <t>k</t>
    <phoneticPr fontId="37"/>
  </si>
  <si>
    <t>n</t>
    <phoneticPr fontId="37"/>
  </si>
  <si>
    <t>（</t>
    <phoneticPr fontId="37"/>
  </si>
  <si>
    <t>o</t>
    <phoneticPr fontId="37"/>
  </si>
  <si>
    <t>p</t>
    <phoneticPr fontId="37"/>
  </si>
  <si>
    <t>q</t>
    <phoneticPr fontId="37"/>
  </si>
  <si>
    <t>：</t>
    <phoneticPr fontId="37"/>
  </si>
  <si>
    <t>)</t>
    <phoneticPr fontId="37"/>
  </si>
  <si>
    <t>u</t>
    <phoneticPr fontId="37"/>
  </si>
  <si>
    <t>x</t>
    <phoneticPr fontId="37"/>
  </si>
  <si>
    <t>)</t>
    <phoneticPr fontId="37"/>
  </si>
  <si>
    <t>y</t>
    <phoneticPr fontId="37"/>
  </si>
  <si>
    <t>z</t>
    <phoneticPr fontId="37"/>
  </si>
  <si>
    <t>：</t>
    <phoneticPr fontId="37"/>
  </si>
  <si>
    <t>～</t>
    <phoneticPr fontId="37"/>
  </si>
  <si>
    <t>-</t>
    <phoneticPr fontId="37"/>
  </si>
  <si>
    <t>-</t>
    <phoneticPr fontId="37"/>
  </si>
  <si>
    <t>)</t>
    <phoneticPr fontId="37"/>
  </si>
  <si>
    <t>　常勤専従の管理者を配置している（管理業務に支障がない場合は、当該事業所の他の職務、同一の法人によって設置された他の事業所、施設等での職務の兼務が可能）。</t>
    <rPh sb="1" eb="3">
      <t>ジョウキン</t>
    </rPh>
    <rPh sb="3" eb="5">
      <t>センジュウ</t>
    </rPh>
    <rPh sb="6" eb="9">
      <t>カンリシャ</t>
    </rPh>
    <rPh sb="10" eb="12">
      <t>ハイチ</t>
    </rPh>
    <rPh sb="64" eb="65">
      <t>トウ</t>
    </rPh>
    <phoneticPr fontId="6"/>
  </si>
  <si>
    <t>（１）　内容及び手続の説明及び同意</t>
    <rPh sb="4" eb="6">
      <t>ナイヨウ</t>
    </rPh>
    <rPh sb="6" eb="7">
      <t>オヨ</t>
    </rPh>
    <rPh sb="8" eb="10">
      <t>テツヅ</t>
    </rPh>
    <rPh sb="11" eb="13">
      <t>セツメイ</t>
    </rPh>
    <rPh sb="13" eb="14">
      <t>オヨ</t>
    </rPh>
    <rPh sb="15" eb="17">
      <t>ドウイ</t>
    </rPh>
    <phoneticPr fontId="6"/>
  </si>
  <si>
    <t>（４）　受給資格等の確認</t>
    <rPh sb="4" eb="6">
      <t>ジュキュウ</t>
    </rPh>
    <rPh sb="6" eb="8">
      <t>シカク</t>
    </rPh>
    <rPh sb="8" eb="9">
      <t>トウ</t>
    </rPh>
    <rPh sb="10" eb="12">
      <t>カクニン</t>
    </rPh>
    <phoneticPr fontId="6"/>
  </si>
  <si>
    <t>（６）　心身の状況等の把握</t>
    <rPh sb="4" eb="6">
      <t>シンシン</t>
    </rPh>
    <rPh sb="7" eb="10">
      <t>ジョウキョウトウ</t>
    </rPh>
    <rPh sb="11" eb="13">
      <t>ハアク</t>
    </rPh>
    <phoneticPr fontId="6"/>
  </si>
  <si>
    <t>（７）　居宅介護支援事業者等との連携</t>
    <rPh sb="4" eb="6">
      <t>キョタク</t>
    </rPh>
    <rPh sb="6" eb="8">
      <t>カイゴ</t>
    </rPh>
    <rPh sb="8" eb="10">
      <t>シエン</t>
    </rPh>
    <rPh sb="10" eb="14">
      <t>ジギョウシャトウ</t>
    </rPh>
    <rPh sb="16" eb="18">
      <t>レンケイ</t>
    </rPh>
    <phoneticPr fontId="6"/>
  </si>
  <si>
    <t>（９）　居宅サービス計画等に沿ったサービス提供</t>
    <rPh sb="4" eb="6">
      <t>キョタク</t>
    </rPh>
    <rPh sb="12" eb="13">
      <t>ナド</t>
    </rPh>
    <rPh sb="14" eb="15">
      <t>ソ</t>
    </rPh>
    <rPh sb="21" eb="23">
      <t>テイキョウ</t>
    </rPh>
    <phoneticPr fontId="6"/>
  </si>
  <si>
    <t>（１１）　サービスの提供の記録</t>
    <phoneticPr fontId="6"/>
  </si>
  <si>
    <t>（１２）　利用料等の受領</t>
    <phoneticPr fontId="6"/>
  </si>
  <si>
    <t>（１６）　地域密着型通所介護計画等の作成</t>
    <rPh sb="14" eb="16">
      <t>ケイカク</t>
    </rPh>
    <rPh sb="16" eb="17">
      <t>トウ</t>
    </rPh>
    <rPh sb="18" eb="20">
      <t>サクセイ</t>
    </rPh>
    <phoneticPr fontId="6"/>
  </si>
  <si>
    <t xml:space="preserve"> （Ⅰ）・（Ⅱ）共通
　通所介護計画上、入浴の提供が位置付けられている場合に、利用者側の事情によ入浴を実施しなかった場合には、算定していない。</t>
    <rPh sb="8" eb="10">
      <t>キョウツウ</t>
    </rPh>
    <rPh sb="12" eb="14">
      <t>ツウショ</t>
    </rPh>
    <rPh sb="14" eb="16">
      <t>カイゴ</t>
    </rPh>
    <rPh sb="16" eb="18">
      <t>ケイカク</t>
    </rPh>
    <rPh sb="18" eb="19">
      <t>ジョウ</t>
    </rPh>
    <rPh sb="20" eb="22">
      <t>ニュウヨク</t>
    </rPh>
    <rPh sb="23" eb="25">
      <t>テイキョウ</t>
    </rPh>
    <rPh sb="26" eb="29">
      <t>イチヅ</t>
    </rPh>
    <rPh sb="35" eb="37">
      <t>バアイ</t>
    </rPh>
    <rPh sb="58" eb="60">
      <t>バアイ</t>
    </rPh>
    <phoneticPr fontId="6"/>
  </si>
  <si>
    <r>
      <t>問4</t>
    </r>
    <r>
      <rPr>
        <sz val="11"/>
        <color theme="1"/>
        <rFont val="ＭＳ Ｐゴシック"/>
        <family val="2"/>
        <charset val="128"/>
        <scheme val="minor"/>
      </rPr>
      <t/>
    </r>
    <rPh sb="0" eb="1">
      <t>トイ</t>
    </rPh>
    <phoneticPr fontId="6"/>
  </si>
  <si>
    <r>
      <t>問5</t>
    </r>
    <r>
      <rPr>
        <sz val="11"/>
        <color theme="1"/>
        <rFont val="ＭＳ Ｐゴシック"/>
        <family val="2"/>
        <charset val="128"/>
        <scheme val="minor"/>
      </rPr>
      <t/>
    </r>
    <rPh sb="0" eb="1">
      <t>トイ</t>
    </rPh>
    <phoneticPr fontId="6"/>
  </si>
  <si>
    <t xml:space="preserve"> （Ⅱ）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rPh sb="6" eb="7">
      <t>トイ</t>
    </rPh>
    <rPh sb="9" eb="11">
      <t>ホウモン</t>
    </rPh>
    <rPh sb="16" eb="18">
      <t>トウガイ</t>
    </rPh>
    <rPh sb="18" eb="20">
      <t>キョタク</t>
    </rPh>
    <rPh sb="21" eb="23">
      <t>ヨクシツ</t>
    </rPh>
    <rPh sb="25" eb="30">
      <t>トウガイリヨウシャ</t>
    </rPh>
    <rPh sb="30" eb="32">
      <t>ジシン</t>
    </rPh>
    <rPh sb="32" eb="33">
      <t>マタ</t>
    </rPh>
    <rPh sb="36" eb="38">
      <t>カゾク</t>
    </rPh>
    <rPh sb="38" eb="39">
      <t>トウ</t>
    </rPh>
    <rPh sb="40" eb="42">
      <t>カイジョ</t>
    </rPh>
    <rPh sb="45" eb="47">
      <t>ニュウヨク</t>
    </rPh>
    <rPh sb="48" eb="49">
      <t>オコナ</t>
    </rPh>
    <rPh sb="53" eb="54">
      <t>ムズカ</t>
    </rPh>
    <rPh sb="56" eb="58">
      <t>カンキョウ</t>
    </rPh>
    <rPh sb="62" eb="63">
      <t>ミト</t>
    </rPh>
    <rPh sb="67" eb="69">
      <t>バアイ</t>
    </rPh>
    <rPh sb="71" eb="73">
      <t>ホウモン</t>
    </rPh>
    <rPh sb="75" eb="77">
      <t>イシ</t>
    </rPh>
    <rPh sb="77" eb="78">
      <t>トウ</t>
    </rPh>
    <rPh sb="80" eb="91">
      <t>シテイキョタクカイゴシエンジギョウショ</t>
    </rPh>
    <rPh sb="92" eb="99">
      <t>カイゴシエンセンモンイン</t>
    </rPh>
    <rPh sb="99" eb="100">
      <t>マタ</t>
    </rPh>
    <rPh sb="101" eb="103">
      <t>シテイ</t>
    </rPh>
    <rPh sb="103" eb="109">
      <t>フクシヨウグタイヨ</t>
    </rPh>
    <rPh sb="109" eb="113">
      <t>ジギョウショモ</t>
    </rPh>
    <rPh sb="116" eb="118">
      <t>シテイ</t>
    </rPh>
    <rPh sb="118" eb="120">
      <t>トクテイ</t>
    </rPh>
    <rPh sb="120" eb="122">
      <t>フクシ</t>
    </rPh>
    <rPh sb="122" eb="124">
      <t>ヨウグ</t>
    </rPh>
    <rPh sb="124" eb="126">
      <t>ハンバイ</t>
    </rPh>
    <rPh sb="126" eb="129">
      <t>ジギョウショ</t>
    </rPh>
    <rPh sb="130" eb="139">
      <t>フクシヨウグセンモンソウダンイン</t>
    </rPh>
    <rPh sb="140" eb="142">
      <t>レンケイ</t>
    </rPh>
    <rPh sb="144" eb="146">
      <t>フクシ</t>
    </rPh>
    <rPh sb="146" eb="148">
      <t>ヨウグ</t>
    </rPh>
    <rPh sb="149" eb="151">
      <t>タイヨ</t>
    </rPh>
    <rPh sb="151" eb="152">
      <t>モ</t>
    </rPh>
    <rPh sb="155" eb="157">
      <t>コウニュウ</t>
    </rPh>
    <rPh sb="157" eb="158">
      <t>マタ</t>
    </rPh>
    <rPh sb="159" eb="163">
      <t>ジュウタクカイシュウ</t>
    </rPh>
    <rPh sb="163" eb="164">
      <t>トウ</t>
    </rPh>
    <rPh sb="165" eb="167">
      <t>ヨクシツ</t>
    </rPh>
    <rPh sb="168" eb="170">
      <t>カンキョウ</t>
    </rPh>
    <rPh sb="170" eb="172">
      <t>セイビ</t>
    </rPh>
    <rPh sb="173" eb="174">
      <t>カカ</t>
    </rPh>
    <rPh sb="175" eb="177">
      <t>ジョゲン</t>
    </rPh>
    <rPh sb="178" eb="179">
      <t>オコナ</t>
    </rPh>
    <phoneticPr fontId="6"/>
  </si>
  <si>
    <r>
      <t>問6</t>
    </r>
    <r>
      <rPr>
        <sz val="11"/>
        <color theme="1"/>
        <rFont val="ＭＳ Ｐゴシック"/>
        <family val="2"/>
        <charset val="128"/>
        <scheme val="minor"/>
      </rPr>
      <t/>
    </r>
    <rPh sb="0" eb="1">
      <t>トイ</t>
    </rPh>
    <phoneticPr fontId="6"/>
  </si>
  <si>
    <t>問8</t>
    <rPh sb="0" eb="1">
      <t>トイ</t>
    </rPh>
    <phoneticPr fontId="6"/>
  </si>
  <si>
    <t xml:space="preserve"> （Ⅱ）
　問7の入浴計画に基づき、個浴（個別の入浴をいう。）または利用者の居宅の状況に近い環境で、入浴介助を行っている。
　</t>
    <rPh sb="6" eb="7">
      <t>トイ</t>
    </rPh>
    <rPh sb="9" eb="13">
      <t>ニュウヨクケイカク</t>
    </rPh>
    <rPh sb="14" eb="15">
      <t>モト</t>
    </rPh>
    <rPh sb="18" eb="20">
      <t>コヨク</t>
    </rPh>
    <rPh sb="21" eb="23">
      <t>コベツ</t>
    </rPh>
    <rPh sb="24" eb="26">
      <t>ニュウヨク</t>
    </rPh>
    <rPh sb="34" eb="37">
      <t>リヨウシャ</t>
    </rPh>
    <rPh sb="38" eb="40">
      <t>キョタク</t>
    </rPh>
    <rPh sb="41" eb="43">
      <t>ジョウキョウ</t>
    </rPh>
    <rPh sb="44" eb="45">
      <t>チカ</t>
    </rPh>
    <rPh sb="46" eb="48">
      <t>カンキョウ</t>
    </rPh>
    <rPh sb="50" eb="52">
      <t>ニュウヨク</t>
    </rPh>
    <rPh sb="52" eb="54">
      <t>カイジョ</t>
    </rPh>
    <rPh sb="55" eb="56">
      <t>オコナ</t>
    </rPh>
    <phoneticPr fontId="6"/>
  </si>
  <si>
    <t>　問３の専従の認知症介護実践者等研修修了者を配置できない日は、加算を算定していない。</t>
    <rPh sb="1" eb="2">
      <t>トイ</t>
    </rPh>
    <rPh sb="4" eb="5">
      <t>モッパ</t>
    </rPh>
    <rPh sb="5" eb="6">
      <t>ジュウ</t>
    </rPh>
    <rPh sb="7" eb="10">
      <t>ニンチショウ</t>
    </rPh>
    <rPh sb="10" eb="12">
      <t>カイゴ</t>
    </rPh>
    <rPh sb="12" eb="15">
      <t>ジッセンシャ</t>
    </rPh>
    <rPh sb="15" eb="16">
      <t>トウ</t>
    </rPh>
    <rPh sb="16" eb="18">
      <t>ケンシュウ</t>
    </rPh>
    <rPh sb="18" eb="21">
      <t>シュウリョウシャ</t>
    </rPh>
    <rPh sb="22" eb="24">
      <t>ハイチ</t>
    </rPh>
    <rPh sb="28" eb="29">
      <t>ヒ</t>
    </rPh>
    <rPh sb="31" eb="33">
      <t>カサン</t>
    </rPh>
    <rPh sb="34" eb="36">
      <t>サンテイ</t>
    </rPh>
    <phoneticPr fontId="6"/>
  </si>
  <si>
    <t>　利用者の口腔機能等の口腔の健康状態を利用開始時に把握し、言語聴覚士、歯科衛生士、看護職員、介護職員、生活相談員その他の職種の者が共同して、利用者ごとの口腔機能改善管理指導計画を作成している。</t>
    <phoneticPr fontId="6"/>
  </si>
  <si>
    <t>～この点検書は、運営指導時に拝見することがあります。～</t>
    <rPh sb="8" eb="10">
      <t>ウンエイ</t>
    </rPh>
    <phoneticPr fontId="6"/>
  </si>
  <si>
    <t>（２）　入浴介助加算（Ⅰ）・（Ⅱ）</t>
    <rPh sb="4" eb="6">
      <t>ニュウヨク</t>
    </rPh>
    <rPh sb="6" eb="8">
      <t>カイジョ</t>
    </rPh>
    <rPh sb="8" eb="10">
      <t>カサン</t>
    </rPh>
    <phoneticPr fontId="7"/>
  </si>
  <si>
    <t>（３）　中重度者ケア体制加算</t>
    <rPh sb="4" eb="5">
      <t>チュウ</t>
    </rPh>
    <rPh sb="5" eb="7">
      <t>ジュウド</t>
    </rPh>
    <rPh sb="7" eb="8">
      <t>シャ</t>
    </rPh>
    <rPh sb="10" eb="12">
      <t>タイセイ</t>
    </rPh>
    <rPh sb="12" eb="14">
      <t>カサン</t>
    </rPh>
    <phoneticPr fontId="6"/>
  </si>
  <si>
    <t>（４）　生活機能向上連携加算（Ⅰ）</t>
    <rPh sb="4" eb="6">
      <t>セイカツ</t>
    </rPh>
    <rPh sb="6" eb="8">
      <t>キノウ</t>
    </rPh>
    <rPh sb="8" eb="10">
      <t>コウジョウ</t>
    </rPh>
    <rPh sb="10" eb="12">
      <t>レンケイ</t>
    </rPh>
    <rPh sb="12" eb="14">
      <t>カサン</t>
    </rPh>
    <phoneticPr fontId="6"/>
  </si>
  <si>
    <t>（４の２）　生活機能向上連携加算（Ⅱ）</t>
    <rPh sb="6" eb="14">
      <t>セイカツキノウコウジョウレンケイ</t>
    </rPh>
    <rPh sb="14" eb="16">
      <t>カサン</t>
    </rPh>
    <phoneticPr fontId="6"/>
  </si>
  <si>
    <t>（５）個別機能訓練加算</t>
    <rPh sb="3" eb="5">
      <t>コベツ</t>
    </rPh>
    <rPh sb="5" eb="7">
      <t>キノウ</t>
    </rPh>
    <rPh sb="7" eb="9">
      <t>クンレン</t>
    </rPh>
    <rPh sb="9" eb="11">
      <t>カサン</t>
    </rPh>
    <phoneticPr fontId="6"/>
  </si>
  <si>
    <t>（６）　ADL維持等加算（Ⅰ）・（Ⅱ）</t>
    <rPh sb="7" eb="9">
      <t>イジ</t>
    </rPh>
    <rPh sb="9" eb="10">
      <t>トウ</t>
    </rPh>
    <rPh sb="10" eb="12">
      <t>カサン</t>
    </rPh>
    <phoneticPr fontId="6"/>
  </si>
  <si>
    <t>（７）　認知症加算</t>
    <rPh sb="4" eb="6">
      <t>ニンチ</t>
    </rPh>
    <rPh sb="6" eb="7">
      <t>ショウ</t>
    </rPh>
    <rPh sb="7" eb="9">
      <t>カサン</t>
    </rPh>
    <phoneticPr fontId="6"/>
  </si>
  <si>
    <t>（８）若年性認知症利用者受入加算</t>
    <rPh sb="3" eb="6">
      <t>ジャクネンセイ</t>
    </rPh>
    <rPh sb="6" eb="8">
      <t>ニンチ</t>
    </rPh>
    <rPh sb="8" eb="9">
      <t>ショウ</t>
    </rPh>
    <rPh sb="9" eb="12">
      <t>リヨウシャ</t>
    </rPh>
    <rPh sb="12" eb="14">
      <t>ウケイレ</t>
    </rPh>
    <rPh sb="14" eb="16">
      <t>カサン</t>
    </rPh>
    <phoneticPr fontId="6"/>
  </si>
  <si>
    <t>（９）　栄養アセスメント加算</t>
    <rPh sb="4" eb="6">
      <t>エイヨウ</t>
    </rPh>
    <rPh sb="12" eb="14">
      <t>カサン</t>
    </rPh>
    <phoneticPr fontId="6"/>
  </si>
  <si>
    <t>（１０）　栄養改善加算</t>
    <rPh sb="5" eb="7">
      <t>エイヨウ</t>
    </rPh>
    <rPh sb="7" eb="9">
      <t>カイゼン</t>
    </rPh>
    <rPh sb="9" eb="11">
      <t>カサン</t>
    </rPh>
    <phoneticPr fontId="6"/>
  </si>
  <si>
    <t>（１１）　口腔・栄養スクリーニング加算</t>
    <rPh sb="5" eb="7">
      <t>コウクウ</t>
    </rPh>
    <rPh sb="8" eb="10">
      <t>エイヨウ</t>
    </rPh>
    <rPh sb="17" eb="19">
      <t>カサン</t>
    </rPh>
    <phoneticPr fontId="6"/>
  </si>
  <si>
    <t>（１２）　口腔機能向上加算</t>
    <phoneticPr fontId="6"/>
  </si>
  <si>
    <t>（１３）　科学的介護推進体制加算</t>
    <rPh sb="5" eb="16">
      <t>カガクテキカイゴスイシンタイセイカサン</t>
    </rPh>
    <phoneticPr fontId="6"/>
  </si>
  <si>
    <t>（１６）　サービス提供体制強化加算</t>
    <rPh sb="9" eb="11">
      <t>テイキョウ</t>
    </rPh>
    <rPh sb="11" eb="13">
      <t>タイセイ</t>
    </rPh>
    <rPh sb="13" eb="15">
      <t>キョウカ</t>
    </rPh>
    <rPh sb="15" eb="17">
      <t>カサン</t>
    </rPh>
    <phoneticPr fontId="6"/>
  </si>
  <si>
    <t>（１７）　介護職員等処遇改善加算</t>
    <phoneticPr fontId="6"/>
  </si>
  <si>
    <t>（１８）　生活相談員配置等加算（共生型地域密着型通所介護）</t>
    <rPh sb="16" eb="19">
      <t>キョウセイガタ</t>
    </rPh>
    <rPh sb="19" eb="28">
      <t>チ</t>
    </rPh>
    <phoneticPr fontId="6"/>
  </si>
  <si>
    <t>問４</t>
    <phoneticPr fontId="6"/>
  </si>
  <si>
    <t>　地域において避難、防災等の訓練が実施されるときは、その参加に努めている。</t>
    <phoneticPr fontId="6"/>
  </si>
  <si>
    <t>　個別機能訓練加算（Ⅰ）イの問1で配置された理学療法士等に加えて、専ら機能訓練指導員の職務に従事する理学療法士等を１名以上配置している。</t>
    <rPh sb="1" eb="9">
      <t>コベツキノウクンレンカサン</t>
    </rPh>
    <rPh sb="14" eb="15">
      <t>トイ</t>
    </rPh>
    <rPh sb="17" eb="19">
      <t>ハイチ</t>
    </rPh>
    <rPh sb="22" eb="28">
      <t>リガクリョウホウシトウ</t>
    </rPh>
    <rPh sb="29" eb="30">
      <t>クワ</t>
    </rPh>
    <phoneticPr fontId="6"/>
  </si>
  <si>
    <t>　運営推進会議における報告、評価、要望、助言等についての記録を作成するとともに、記録を公表している。</t>
    <phoneticPr fontId="6"/>
  </si>
  <si>
    <t>　　算定要件を満たしていない場合、加算等の取り下げが必要な場合がありますので
　小田原市高齢介護課にご相談ください。</t>
    <phoneticPr fontId="6"/>
  </si>
  <si>
    <t>以上で終了です。お疲れ様でした。</t>
    <phoneticPr fontId="6"/>
  </si>
  <si>
    <t>【地域密着型通所介護】</t>
    <phoneticPr fontId="6"/>
  </si>
  <si>
    <t>（　</t>
  </si>
  <si>
    <t>年</t>
  </si>
  <si>
    <t>月分）</t>
  </si>
  <si>
    <t>サービス種類（地域密着型通所介護）</t>
    <rPh sb="7" eb="9">
      <t>チイキ</t>
    </rPh>
    <rPh sb="9" eb="11">
      <t>ミッチャク</t>
    </rPh>
    <rPh sb="11" eb="12">
      <t>カタ</t>
    </rPh>
    <rPh sb="12" eb="16">
      <t>ツウショカイゴ</t>
    </rPh>
    <phoneticPr fontId="6"/>
  </si>
  <si>
    <t>別紙２</t>
    <rPh sb="0" eb="2">
      <t>ベッシ</t>
    </rPh>
    <phoneticPr fontId="15"/>
  </si>
  <si>
    <t>事業所番号（　１４　　　　　　　　　　　　　　　　　）　　　　　　　　　　　　　　　　　　　　　　　　　　　　　　　　　</t>
    <rPh sb="3" eb="5">
      <t>バンゴウ</t>
    </rPh>
    <phoneticPr fontId="17"/>
  </si>
  <si>
    <t>事業所名（　　　　　　　　　　　　　　　　　　　　　　　　　　　　　　　　　</t>
    <phoneticPr fontId="15"/>
  </si>
  <si>
    <r>
      <t>　　　　単位目</t>
    </r>
    <r>
      <rPr>
        <b/>
        <sz val="12"/>
        <rFont val="ＭＳ Ｐゴシック"/>
        <family val="3"/>
        <charset val="128"/>
      </rPr>
      <t>　 　　</t>
    </r>
    <rPh sb="4" eb="6">
      <t>タンイ</t>
    </rPh>
    <rPh sb="6" eb="7">
      <t>メ</t>
    </rPh>
    <phoneticPr fontId="15"/>
  </si>
  <si>
    <r>
      <t>　　　　サービス提供日：　月 ・ 火 ・ 水 ・ 木 ・ 金 ・ 土 ・ 日</t>
    </r>
    <r>
      <rPr>
        <b/>
        <sz val="10"/>
        <rFont val="ＭＳ Ｐゴシック"/>
        <family val="3"/>
        <charset val="128"/>
      </rPr>
      <t>　　</t>
    </r>
    <r>
      <rPr>
        <b/>
        <u/>
        <sz val="10"/>
        <rFont val="ＭＳ Ｐゴシック"/>
        <family val="3"/>
        <charset val="128"/>
      </rPr>
      <t>サービス提供時間：　　　　時間　　　　分</t>
    </r>
    <r>
      <rPr>
        <b/>
        <sz val="10"/>
        <rFont val="ＭＳ Ｐゴシック"/>
        <family val="3"/>
        <charset val="128"/>
      </rPr>
      <t>　　</t>
    </r>
    <rPh sb="8" eb="10">
      <t>テイキョウ</t>
    </rPh>
    <rPh sb="10" eb="11">
      <t>ビ</t>
    </rPh>
    <rPh sb="13" eb="14">
      <t>ガツ</t>
    </rPh>
    <rPh sb="17" eb="18">
      <t>カ</t>
    </rPh>
    <rPh sb="21" eb="22">
      <t>スイ</t>
    </rPh>
    <rPh sb="25" eb="26">
      <t>モク</t>
    </rPh>
    <rPh sb="29" eb="30">
      <t>キン</t>
    </rPh>
    <rPh sb="33" eb="34">
      <t>ド</t>
    </rPh>
    <rPh sb="37" eb="38">
      <t>ニチ</t>
    </rPh>
    <rPh sb="44" eb="46">
      <t>テイキョウ</t>
    </rPh>
    <rPh sb="46" eb="48">
      <t>ジカン</t>
    </rPh>
    <rPh sb="53" eb="55">
      <t>ジカン</t>
    </rPh>
    <rPh sb="59" eb="60">
      <t>フン</t>
    </rPh>
    <phoneticPr fontId="15"/>
  </si>
  <si>
    <t>要介護１～５の利用者数、要支援１～２、事業対象者の同時にサービスを受けた者の最大数を記入してください。</t>
    <rPh sb="0" eb="3">
      <t>ヨウカイゴ</t>
    </rPh>
    <rPh sb="7" eb="10">
      <t>リヨウシャ</t>
    </rPh>
    <rPh sb="10" eb="11">
      <t>スウ</t>
    </rPh>
    <rPh sb="12" eb="15">
      <t>ヨウシエン</t>
    </rPh>
    <rPh sb="19" eb="21">
      <t>ジギョウ</t>
    </rPh>
    <rPh sb="21" eb="24">
      <t>タイショウシャ</t>
    </rPh>
    <rPh sb="25" eb="27">
      <t>ドウジ</t>
    </rPh>
    <rPh sb="33" eb="34">
      <t>ウ</t>
    </rPh>
    <rPh sb="36" eb="37">
      <t>モノ</t>
    </rPh>
    <rPh sb="38" eb="41">
      <t>サイダイスウ</t>
    </rPh>
    <rPh sb="42" eb="44">
      <t>キニュウ</t>
    </rPh>
    <phoneticPr fontId="15"/>
  </si>
  <si>
    <t>要支援１～２、事業対象者の利用者で同時にサービスを受けた最大数</t>
    <rPh sb="0" eb="3">
      <t>ヨウシエン</t>
    </rPh>
    <rPh sb="7" eb="9">
      <t>ジギョウ</t>
    </rPh>
    <rPh sb="9" eb="12">
      <t>タイショウシャ</t>
    </rPh>
    <rPh sb="13" eb="16">
      <t>リヨウシャ</t>
    </rPh>
    <rPh sb="17" eb="19">
      <t>ドウジ</t>
    </rPh>
    <rPh sb="25" eb="26">
      <t>ウ</t>
    </rPh>
    <rPh sb="28" eb="31">
      <t>サイダイスウ</t>
    </rPh>
    <phoneticPr fontId="15"/>
  </si>
  <si>
    <r>
      <t>　　　 ②　要支援、事業対象者の利用者については、その日の延べ利用者数ではなく、</t>
    </r>
    <r>
      <rPr>
        <b/>
        <sz val="12"/>
        <rFont val="ＭＳ Ｐゴシック"/>
        <family val="3"/>
        <charset val="128"/>
      </rPr>
      <t>サービスを受けている要支援、事業対象者の利用者が最も多い時間帯の利用者数</t>
    </r>
    <r>
      <rPr>
        <sz val="12"/>
        <rFont val="ＭＳ Ｐゴシック"/>
        <family val="3"/>
        <charset val="128"/>
      </rPr>
      <t>です。</t>
    </r>
    <rPh sb="6" eb="9">
      <t>ヨウシエン</t>
    </rPh>
    <rPh sb="10" eb="12">
      <t>ジギョウ</t>
    </rPh>
    <rPh sb="12" eb="15">
      <t>タイショウシャ</t>
    </rPh>
    <rPh sb="16" eb="19">
      <t>リヨウシャ</t>
    </rPh>
    <rPh sb="27" eb="28">
      <t>ヒ</t>
    </rPh>
    <rPh sb="29" eb="30">
      <t>ノ</t>
    </rPh>
    <rPh sb="31" eb="34">
      <t>リヨウシャ</t>
    </rPh>
    <rPh sb="34" eb="35">
      <t>スウ</t>
    </rPh>
    <rPh sb="45" eb="46">
      <t>ウ</t>
    </rPh>
    <rPh sb="50" eb="53">
      <t>ヨウシエン</t>
    </rPh>
    <rPh sb="54" eb="59">
      <t>ジギョウタイショウシャ</t>
    </rPh>
    <rPh sb="60" eb="63">
      <t>リヨウシャ</t>
    </rPh>
    <rPh sb="64" eb="65">
      <t>モット</t>
    </rPh>
    <rPh sb="66" eb="67">
      <t>オオ</t>
    </rPh>
    <rPh sb="68" eb="71">
      <t>ジカンタイ</t>
    </rPh>
    <rPh sb="72" eb="75">
      <t>リヨウシャ</t>
    </rPh>
    <rPh sb="75" eb="76">
      <t>スウ</t>
    </rPh>
    <phoneticPr fontId="15"/>
  </si>
  <si>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5"/>
  </si>
  <si>
    <t>※自費負担によるサービス利用者がいる場合については、当該利用者も含め利用者合計数を算出します。</t>
    <rPh sb="1" eb="3">
      <t>ジヒ</t>
    </rPh>
    <rPh sb="3" eb="5">
      <t>フタン</t>
    </rPh>
    <rPh sb="12" eb="15">
      <t>リヨウシャ</t>
    </rPh>
    <rPh sb="18" eb="20">
      <t>バアイ</t>
    </rPh>
    <rPh sb="26" eb="28">
      <t>トウガイ</t>
    </rPh>
    <rPh sb="28" eb="31">
      <t>リヨウシャ</t>
    </rPh>
    <rPh sb="32" eb="33">
      <t>フク</t>
    </rPh>
    <rPh sb="34" eb="37">
      <t>リヨウシャ</t>
    </rPh>
    <rPh sb="37" eb="40">
      <t>ゴウケイスウ</t>
    </rPh>
    <rPh sb="41" eb="43">
      <t>サンシュツ</t>
    </rPh>
    <phoneticPr fontId="15"/>
  </si>
  <si>
    <t>（２）月単位の利用者数</t>
    <rPh sb="3" eb="6">
      <t>ツキタンイ</t>
    </rPh>
    <rPh sb="7" eb="10">
      <t>リヨウシャ</t>
    </rPh>
    <rPh sb="10" eb="11">
      <t>スウ</t>
    </rPh>
    <phoneticPr fontId="15"/>
  </si>
  <si>
    <t>前年度について、月ごとの登録者及び通いの利用者数を次の表に記入してください。</t>
    <rPh sb="0" eb="3">
      <t>ゼンネンド</t>
    </rPh>
    <rPh sb="8" eb="9">
      <t>ツキ</t>
    </rPh>
    <rPh sb="12" eb="14">
      <t>トウロク</t>
    </rPh>
    <rPh sb="14" eb="15">
      <t>シャ</t>
    </rPh>
    <rPh sb="15" eb="16">
      <t>オヨ</t>
    </rPh>
    <rPh sb="17" eb="18">
      <t>カヨ</t>
    </rPh>
    <rPh sb="20" eb="23">
      <t>リヨウシャ</t>
    </rPh>
    <rPh sb="23" eb="24">
      <t>スウ</t>
    </rPh>
    <rPh sb="25" eb="26">
      <t>ツギ</t>
    </rPh>
    <rPh sb="27" eb="28">
      <t>ヒョウ</t>
    </rPh>
    <rPh sb="29" eb="31">
      <t>キニュウ</t>
    </rPh>
    <phoneticPr fontId="15"/>
  </si>
  <si>
    <t>　年</t>
    <rPh sb="1" eb="2">
      <t>ネン</t>
    </rPh>
    <phoneticPr fontId="15"/>
  </si>
  <si>
    <t>年</t>
    <rPh sb="0" eb="1">
      <t>ネン</t>
    </rPh>
    <phoneticPr fontId="15"/>
  </si>
  <si>
    <t>年度合計</t>
    <rPh sb="0" eb="2">
      <t>ネンド</t>
    </rPh>
    <rPh sb="2" eb="4">
      <t>ゴウケイ</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</si>
  <si>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</si>
  <si>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</si>
  <si>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</si>
  <si>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</si>
  <si>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</si>
  <si>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</si>
  <si>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10月</t>
    <phoneticPr fontId="15"/>
  </si>
  <si>
    <t>11月</t>
    <rPh sb="2" eb="3">
      <t>ガツ</t>
    </rPh>
    <phoneticPr fontId="15"/>
  </si>
  <si>
    <t>12月</t>
    <rPh sb="2" eb="3">
      <t>ガツ</t>
    </rPh>
    <phoneticPr fontId="15"/>
  </si>
  <si>
    <t>1月</t>
    <rPh sb="1" eb="2">
      <t>ガツ</t>
    </rPh>
    <phoneticPr fontId="15"/>
  </si>
  <si>
    <t>2月</t>
    <rPh sb="1" eb="2">
      <t>ガツ</t>
    </rPh>
    <phoneticPr fontId="15"/>
  </si>
  <si>
    <t>3月</t>
    <rPh sb="1" eb="2">
      <t>ガツ</t>
    </rPh>
    <phoneticPr fontId="15"/>
  </si>
  <si>
    <t>登録者数（延べ数）</t>
    <rPh sb="0" eb="2">
      <t>トウロク</t>
    </rPh>
    <rPh sb="2" eb="3">
      <t>シャ</t>
    </rPh>
    <rPh sb="3" eb="4">
      <t>スウ</t>
    </rPh>
    <rPh sb="5" eb="6">
      <t>ノ</t>
    </rPh>
    <rPh sb="7" eb="8">
      <t>スウ</t>
    </rPh>
    <phoneticPr fontId="15"/>
  </si>
  <si>
    <t>―</t>
    <phoneticPr fontId="15"/>
  </si>
  <si>
    <t>同時に通いサービスを受けた利用者の最大数</t>
    <rPh sb="0" eb="2">
      <t>ドウジ</t>
    </rPh>
    <rPh sb="3" eb="4">
      <t>カヨ</t>
    </rPh>
    <rPh sb="10" eb="11">
      <t>ウ</t>
    </rPh>
    <rPh sb="13" eb="16">
      <t>リヨウシャ</t>
    </rPh>
    <rPh sb="17" eb="19">
      <t>サイダイ</t>
    </rPh>
    <rPh sb="19" eb="20">
      <t>スウ</t>
    </rPh>
    <phoneticPr fontId="15"/>
  </si>
  <si>
    <t>人員基準上満たすべき職員の員数を算定する際の利用者数：</t>
    <rPh sb="0" eb="2">
      <t>ジンイン</t>
    </rPh>
    <rPh sb="2" eb="4">
      <t>キジュン</t>
    </rPh>
    <rPh sb="4" eb="5">
      <t>ウエ</t>
    </rPh>
    <rPh sb="5" eb="6">
      <t>ミ</t>
    </rPh>
    <rPh sb="10" eb="12">
      <t>ショクイン</t>
    </rPh>
    <rPh sb="13" eb="15">
      <t>インスウ</t>
    </rPh>
    <rPh sb="16" eb="18">
      <t>サンテイ</t>
    </rPh>
    <rPh sb="20" eb="21">
      <t>サイ</t>
    </rPh>
    <rPh sb="22" eb="24">
      <t>リヨウ</t>
    </rPh>
    <rPh sb="24" eb="25">
      <t>シャ</t>
    </rPh>
    <rPh sb="25" eb="26">
      <t>スウ</t>
    </rPh>
    <phoneticPr fontId="15"/>
  </si>
  <si>
    <t>前年度の通いの利用者の合計数（ｃ）÷前年度の日数（３６５日）＝</t>
    <rPh sb="0" eb="3">
      <t>ゼンネンド</t>
    </rPh>
    <rPh sb="4" eb="5">
      <t>カヨ</t>
    </rPh>
    <rPh sb="7" eb="10">
      <t>リヨウシャ</t>
    </rPh>
    <rPh sb="11" eb="13">
      <t>ゴウケイ</t>
    </rPh>
    <rPh sb="13" eb="14">
      <t>スウ</t>
    </rPh>
    <rPh sb="18" eb="21">
      <t>ゼンネンド</t>
    </rPh>
    <rPh sb="22" eb="24">
      <t>ニッスウ</t>
    </rPh>
    <rPh sb="28" eb="29">
      <t>ヒ</t>
    </rPh>
    <phoneticPr fontId="15"/>
  </si>
  <si>
    <t>人   (ｄ)</t>
    <rPh sb="0" eb="1">
      <t>ニン</t>
    </rPh>
    <phoneticPr fontId="15"/>
  </si>
  <si>
    <t>（小数点第２位以下切り上げ）</t>
    <rPh sb="1" eb="4">
      <t>ショウスウテン</t>
    </rPh>
    <rPh sb="4" eb="5">
      <t>ダイ</t>
    </rPh>
    <rPh sb="6" eb="7">
      <t>イ</t>
    </rPh>
    <rPh sb="7" eb="9">
      <t>イカ</t>
    </rPh>
    <rPh sb="9" eb="10">
      <t>キ</t>
    </rPh>
    <rPh sb="11" eb="12">
      <t>ア</t>
    </rPh>
    <phoneticPr fontId="15"/>
  </si>
  <si>
    <t>　小田原市</t>
    <rPh sb="1" eb="4">
      <t>オダワラ</t>
    </rPh>
    <rPh sb="4" eb="5">
      <t>シ</t>
    </rPh>
    <phoneticPr fontId="6"/>
  </si>
  <si>
    <r>
      <t>１．</t>
    </r>
    <r>
      <rPr>
        <b/>
        <u/>
        <sz val="14"/>
        <rFont val="ＭＳ Ｐゴシック"/>
        <family val="3"/>
        <charset val="128"/>
      </rPr>
      <t>人員基準について</t>
    </r>
    <phoneticPr fontId="6"/>
  </si>
  <si>
    <r>
      <t>　管理者は、暴力団員等又は暴力団員等と密接な関係を有する者</t>
    </r>
    <r>
      <rPr>
        <u/>
        <sz val="11"/>
        <rFont val="ＭＳ Ｐゴシック"/>
        <family val="3"/>
        <charset val="128"/>
      </rPr>
      <t>ではない</t>
    </r>
    <r>
      <rPr>
        <sz val="11"/>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6"/>
  </si>
  <si>
    <r>
      <t xml:space="preserve">　非常災害に関する具体的計画を立てている。
</t>
    </r>
    <r>
      <rPr>
        <sz val="9"/>
        <rFont val="ＭＳ Ｐゴシック"/>
        <family val="3"/>
        <charset val="128"/>
      </rPr>
      <t>※非常災害に関する具体的計画とは、消防法施行規則に規定する消防計画、及び風水害、地震等の災害に
　対処するための計画をいいます。
※消防法の対象外の事業所でも、法に準じた計画を作成する必要があります。</t>
    </r>
    <rPh sb="23" eb="25">
      <t>ヒジョウ</t>
    </rPh>
    <rPh sb="25" eb="27">
      <t>サイガイ</t>
    </rPh>
    <rPh sb="28" eb="29">
      <t>カン</t>
    </rPh>
    <rPh sb="31" eb="34">
      <t>グタイテキ</t>
    </rPh>
    <rPh sb="34" eb="36">
      <t>ケイカク</t>
    </rPh>
    <rPh sb="56" eb="57">
      <t>オヨ</t>
    </rPh>
    <rPh sb="58" eb="61">
      <t>フウスイガイ</t>
    </rPh>
    <rPh sb="66" eb="68">
      <t>サイガイ</t>
    </rPh>
    <rPh sb="71" eb="73">
      <t>タイショ</t>
    </rPh>
    <rPh sb="78" eb="80">
      <t>ケイカク</t>
    </rPh>
    <rPh sb="88" eb="91">
      <t>ショウボウホウ</t>
    </rPh>
    <rPh sb="92" eb="95">
      <t>タイショウガイ</t>
    </rPh>
    <rPh sb="96" eb="99">
      <t>ジギョウショ</t>
    </rPh>
    <rPh sb="102" eb="103">
      <t>ホウ</t>
    </rPh>
    <rPh sb="104" eb="105">
      <t>ジュン</t>
    </rPh>
    <rPh sb="107" eb="109">
      <t>ケイカク</t>
    </rPh>
    <rPh sb="110" eb="112">
      <t>サクセイ</t>
    </rPh>
    <rPh sb="114" eb="116">
      <t>ヒツヨウ</t>
    </rPh>
    <phoneticPr fontId="6"/>
  </si>
  <si>
    <r>
      <t xml:space="preserve">　事業所の防火管理者（責任者）を決めている。
</t>
    </r>
    <r>
      <rPr>
        <sz val="9"/>
        <rFont val="ＭＳ Ｐゴシック"/>
        <family val="3"/>
        <charset val="128"/>
      </rPr>
      <t>※消防法の対象外の事業所でも、防火管理について責任者を定める必要があります。</t>
    </r>
    <rPh sb="38" eb="40">
      <t>ボウカ</t>
    </rPh>
    <rPh sb="40" eb="42">
      <t>カンリ</t>
    </rPh>
    <rPh sb="46" eb="49">
      <t>セキニンシャ</t>
    </rPh>
    <rPh sb="50" eb="51">
      <t>サダ</t>
    </rPh>
    <rPh sb="53" eb="55">
      <t>ヒツヨウ</t>
    </rPh>
    <phoneticPr fontId="6"/>
  </si>
  <si>
    <t>　利用者、利用者の家族、地域住民の代表者、事業所が所在する区域を管轄する高齢者支援センター職員等で構成される協議会（その会議をテレビ電話装置等を活用して行うものを含むものとし、利用者等が参加する場合にあっては、テレビ電話装置等の活用について当該利用者等の同意を得なければならないこととする。）　（以下、運営推進会議）を設置している。</t>
    <rPh sb="1" eb="4">
      <t>リヨウシャ</t>
    </rPh>
    <rPh sb="5" eb="8">
      <t>リヨウシャ</t>
    </rPh>
    <rPh sb="9" eb="11">
      <t>カゾク</t>
    </rPh>
    <rPh sb="21" eb="24">
      <t>ジギョウショ</t>
    </rPh>
    <rPh sb="25" eb="27">
      <t>ショザイ</t>
    </rPh>
    <rPh sb="29" eb="31">
      <t>クイキ</t>
    </rPh>
    <rPh sb="32" eb="34">
      <t>カンカツ</t>
    </rPh>
    <rPh sb="36" eb="39">
      <t>コウレイシャ</t>
    </rPh>
    <rPh sb="39" eb="41">
      <t>シエン</t>
    </rPh>
    <rPh sb="45" eb="47">
      <t>ショクイン</t>
    </rPh>
    <rPh sb="49" eb="51">
      <t>コウセイ</t>
    </rPh>
    <rPh sb="54" eb="57">
      <t>キョウギカイ</t>
    </rPh>
    <rPh sb="148" eb="150">
      <t>イカ</t>
    </rPh>
    <rPh sb="151" eb="153">
      <t>ウンエイ</t>
    </rPh>
    <rPh sb="153" eb="155">
      <t>スイシン</t>
    </rPh>
    <rPh sb="155" eb="157">
      <t>カイギ</t>
    </rPh>
    <rPh sb="159" eb="161">
      <t>セッチ</t>
    </rPh>
    <phoneticPr fontId="6"/>
  </si>
  <si>
    <t>　サービスの提供の完結の日（契約終了日）から５年間保存している。</t>
    <rPh sb="6" eb="8">
      <t>テイキョウ</t>
    </rPh>
    <rPh sb="9" eb="11">
      <t>カンケツ</t>
    </rPh>
    <rPh sb="12" eb="13">
      <t>ヒ</t>
    </rPh>
    <rPh sb="14" eb="16">
      <t>ケイヤク</t>
    </rPh>
    <rPh sb="16" eb="19">
      <t>シュウリョウビ</t>
    </rPh>
    <phoneticPr fontId="6"/>
  </si>
  <si>
    <t>　サービスの提供の完結の日（契約終了日）から５年間保存している。</t>
    <rPh sb="6" eb="8">
      <t>テイキョウ</t>
    </rPh>
    <rPh sb="9" eb="11">
      <t>カンケツ</t>
    </rPh>
    <rPh sb="12" eb="13">
      <t>ヒ</t>
    </rPh>
    <rPh sb="14" eb="16">
      <t>ケイヤク</t>
    </rPh>
    <rPh sb="16" eb="19">
      <t>シュウリョウビ</t>
    </rPh>
    <rPh sb="23" eb="25">
      <t>ネンカン</t>
    </rPh>
    <rPh sb="25" eb="27">
      <t>ホゾン</t>
    </rPh>
    <phoneticPr fontId="6"/>
  </si>
  <si>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6"/>
  </si>
  <si>
    <r>
      <t>5．加算</t>
    </r>
    <r>
      <rPr>
        <sz val="11"/>
        <rFont val="ＭＳ Ｐゴシック"/>
        <family val="3"/>
        <charset val="128"/>
      </rPr>
      <t>（算定している加算のみ回答してください。）</t>
    </r>
    <rPh sb="2" eb="4">
      <t>カサン</t>
    </rPh>
    <phoneticPr fontId="6"/>
  </si>
  <si>
    <r>
      <t xml:space="preserve"> （Ⅱ）
　</t>
    </r>
    <r>
      <rPr>
        <sz val="11"/>
        <rFont val="ＭＳ Ｐゴシック"/>
        <family val="3"/>
        <charset val="128"/>
      </rPr>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r>
    <rPh sb="6" eb="8">
      <t>イシ</t>
    </rPh>
    <rPh sb="9" eb="14">
      <t>リガクリョウホウシ</t>
    </rPh>
    <rPh sb="15" eb="17">
      <t>サギョウ</t>
    </rPh>
    <rPh sb="17" eb="20">
      <t>リョウホウシ</t>
    </rPh>
    <rPh sb="21" eb="26">
      <t>カイゴフクシシ</t>
    </rPh>
    <rPh sb="26" eb="27">
      <t>モ</t>
    </rPh>
    <rPh sb="30" eb="37">
      <t>カイゴシエンセンモンイン</t>
    </rPh>
    <rPh sb="37" eb="38">
      <t>マタ</t>
    </rPh>
    <rPh sb="39" eb="42">
      <t>リヨウシャ</t>
    </rPh>
    <rPh sb="43" eb="45">
      <t>ドウサ</t>
    </rPh>
    <rPh sb="45" eb="46">
      <t>オヨ</t>
    </rPh>
    <rPh sb="47" eb="49">
      <t>ヨクシツ</t>
    </rPh>
    <rPh sb="50" eb="52">
      <t>カンキョウ</t>
    </rPh>
    <rPh sb="53" eb="55">
      <t>ヒョウカ</t>
    </rPh>
    <rPh sb="56" eb="57">
      <t>オコナ</t>
    </rPh>
    <rPh sb="64" eb="66">
      <t>フクシ</t>
    </rPh>
    <rPh sb="66" eb="68">
      <t>ヨウグ</t>
    </rPh>
    <rPh sb="68" eb="70">
      <t>センモン</t>
    </rPh>
    <rPh sb="70" eb="73">
      <t>ソウダンイン</t>
    </rPh>
    <rPh sb="74" eb="76">
      <t>キノウ</t>
    </rPh>
    <rPh sb="76" eb="78">
      <t>クンレン</t>
    </rPh>
    <rPh sb="78" eb="81">
      <t>シドウイン</t>
    </rPh>
    <rPh sb="82" eb="84">
      <t>チイキ</t>
    </rPh>
    <rPh sb="84" eb="86">
      <t>ホウカツ</t>
    </rPh>
    <rPh sb="86" eb="88">
      <t>シエン</t>
    </rPh>
    <rPh sb="93" eb="95">
      <t>ショクイン</t>
    </rPh>
    <rPh sb="97" eb="98">
      <t>タ</t>
    </rPh>
    <rPh sb="98" eb="100">
      <t>ジュウタク</t>
    </rPh>
    <rPh sb="100" eb="102">
      <t>カイシュウ</t>
    </rPh>
    <rPh sb="103" eb="104">
      <t>カン</t>
    </rPh>
    <rPh sb="106" eb="109">
      <t>センモンテキ</t>
    </rPh>
    <rPh sb="109" eb="111">
      <t>チシキ</t>
    </rPh>
    <rPh sb="112" eb="113">
      <t>ユウ</t>
    </rPh>
    <rPh sb="115" eb="116">
      <t>モノ</t>
    </rPh>
    <rPh sb="117" eb="119">
      <t>イカ</t>
    </rPh>
    <rPh sb="120" eb="123">
      <t>イシトウ</t>
    </rPh>
    <rPh sb="126" eb="129">
      <t>リヨウシャ</t>
    </rPh>
    <rPh sb="130" eb="132">
      <t>キョタク</t>
    </rPh>
    <rPh sb="133" eb="135">
      <t>ホウモン</t>
    </rPh>
    <rPh sb="137" eb="139">
      <t>ヨクシツ</t>
    </rPh>
    <rPh sb="143" eb="148">
      <t>トウガイリヨウシャ</t>
    </rPh>
    <rPh sb="149" eb="152">
      <t>ドウサオヨ</t>
    </rPh>
    <rPh sb="153" eb="155">
      <t>ヨクシツ</t>
    </rPh>
    <rPh sb="156" eb="158">
      <t>カンキョウ</t>
    </rPh>
    <rPh sb="159" eb="161">
      <t>ヒョウカ</t>
    </rPh>
    <phoneticPr fontId="6"/>
  </si>
  <si>
    <r>
      <t>　</t>
    </r>
    <r>
      <rPr>
        <u/>
        <sz val="11"/>
        <rFont val="ＭＳ Ｐゴシック"/>
        <family val="3"/>
        <charset val="128"/>
      </rPr>
      <t>専ら機能訓練指導員の職務に従事する</t>
    </r>
    <r>
      <rPr>
        <sz val="11"/>
        <rFont val="ＭＳ Ｐゴシック"/>
        <family val="3"/>
        <charset val="128"/>
      </rPr>
      <t>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phoneticPr fontId="6"/>
  </si>
  <si>
    <r>
      <t xml:space="preserve">　地域密着型通所介護を行う時間帯を通じて、専ら当該指定地域密着型通所介護の提供に当たる認知症介護の指導に係る専門的な研修（「認知症介護指導者研修」及び認知症看護に係る適切な研修）、認知症介護に係る専門的な研修（「認知症介護実践リーダー研修」）、認知症介護に係る実践的な研修（「認知症介護実践者研修」）等を修了した者を１名以上配置している。
</t>
    </r>
    <r>
      <rPr>
        <sz val="10"/>
        <rFont val="ＭＳ Ｐゴシック"/>
        <family val="3"/>
        <charset val="128"/>
      </rPr>
      <t>※旧痴呆介護実務者研修の基礎課程及び専門課程の修了者でも可。</t>
    </r>
    <rPh sb="11" eb="12">
      <t>オコナ</t>
    </rPh>
    <rPh sb="13" eb="16">
      <t>ジカンタイ</t>
    </rPh>
    <rPh sb="17" eb="18">
      <t>ツウ</t>
    </rPh>
    <rPh sb="21" eb="22">
      <t>モッパ</t>
    </rPh>
    <rPh sb="23" eb="27">
      <t>トウガイシテイ</t>
    </rPh>
    <rPh sb="27" eb="36">
      <t>チイキミッチャクガタツウショカイゴ</t>
    </rPh>
    <rPh sb="37" eb="39">
      <t>テイキョウ</t>
    </rPh>
    <rPh sb="40" eb="41">
      <t>ア</t>
    </rPh>
    <rPh sb="43" eb="46">
      <t>ニンチショウ</t>
    </rPh>
    <rPh sb="46" eb="48">
      <t>カイゴ</t>
    </rPh>
    <rPh sb="49" eb="51">
      <t>シドウ</t>
    </rPh>
    <rPh sb="52" eb="53">
      <t>カカ</t>
    </rPh>
    <rPh sb="54" eb="57">
      <t>センモンテキ</t>
    </rPh>
    <rPh sb="58" eb="60">
      <t>ケンシュウ</t>
    </rPh>
    <rPh sb="62" eb="64">
      <t>ニンチ</t>
    </rPh>
    <rPh sb="64" eb="65">
      <t>ショウ</t>
    </rPh>
    <rPh sb="65" eb="67">
      <t>カイゴ</t>
    </rPh>
    <rPh sb="67" eb="70">
      <t>シドウシャ</t>
    </rPh>
    <rPh sb="70" eb="72">
      <t>ケンシュウ</t>
    </rPh>
    <rPh sb="73" eb="74">
      <t>オヨ</t>
    </rPh>
    <rPh sb="75" eb="80">
      <t>ニンチショウカンゴ</t>
    </rPh>
    <rPh sb="81" eb="82">
      <t>カカ</t>
    </rPh>
    <rPh sb="83" eb="85">
      <t>テキセツ</t>
    </rPh>
    <rPh sb="86" eb="88">
      <t>ケンシュウ</t>
    </rPh>
    <rPh sb="90" eb="93">
      <t>ニンチショウ</t>
    </rPh>
    <rPh sb="93" eb="95">
      <t>カイゴ</t>
    </rPh>
    <rPh sb="96" eb="97">
      <t>カカ</t>
    </rPh>
    <rPh sb="98" eb="101">
      <t>センモンテキ</t>
    </rPh>
    <rPh sb="102" eb="104">
      <t>ケンシュウ</t>
    </rPh>
    <rPh sb="106" eb="108">
      <t>ニンチ</t>
    </rPh>
    <rPh sb="108" eb="109">
      <t>ショウ</t>
    </rPh>
    <rPh sb="109" eb="111">
      <t>カイゴ</t>
    </rPh>
    <rPh sb="111" eb="113">
      <t>ジッセン</t>
    </rPh>
    <rPh sb="117" eb="119">
      <t>ケンシュウ</t>
    </rPh>
    <rPh sb="122" eb="125">
      <t>ニンチショウ</t>
    </rPh>
    <rPh sb="125" eb="127">
      <t>カイゴ</t>
    </rPh>
    <rPh sb="128" eb="129">
      <t>カカ</t>
    </rPh>
    <rPh sb="130" eb="133">
      <t>ジッセンテキ</t>
    </rPh>
    <rPh sb="134" eb="136">
      <t>ケンシュウ</t>
    </rPh>
    <rPh sb="138" eb="141">
      <t>ニンチショウ</t>
    </rPh>
    <rPh sb="141" eb="143">
      <t>カイゴ</t>
    </rPh>
    <rPh sb="143" eb="146">
      <t>ジッセンシャ</t>
    </rPh>
    <rPh sb="146" eb="148">
      <t>ケンシュウ</t>
    </rPh>
    <rPh sb="150" eb="151">
      <t>トウ</t>
    </rPh>
    <rPh sb="152" eb="154">
      <t>シュウリョウ</t>
    </rPh>
    <rPh sb="156" eb="157">
      <t>モノ</t>
    </rPh>
    <rPh sb="159" eb="162">
      <t>メイイジョウ</t>
    </rPh>
    <rPh sb="162" eb="164">
      <t>ハイチ</t>
    </rPh>
    <rPh sb="171" eb="172">
      <t>キュウ</t>
    </rPh>
    <rPh sb="172" eb="174">
      <t>チホウ</t>
    </rPh>
    <rPh sb="174" eb="176">
      <t>カイゴ</t>
    </rPh>
    <rPh sb="176" eb="179">
      <t>ジツムシャ</t>
    </rPh>
    <rPh sb="179" eb="181">
      <t>ケンシュウ</t>
    </rPh>
    <rPh sb="182" eb="184">
      <t>キソ</t>
    </rPh>
    <rPh sb="184" eb="186">
      <t>カテイ</t>
    </rPh>
    <rPh sb="186" eb="187">
      <t>オヨ</t>
    </rPh>
    <rPh sb="188" eb="190">
      <t>センモン</t>
    </rPh>
    <rPh sb="190" eb="192">
      <t>カテイ</t>
    </rPh>
    <rPh sb="193" eb="196">
      <t>シュウリョウシャ</t>
    </rPh>
    <rPh sb="198" eb="199">
      <t>カ</t>
    </rPh>
    <phoneticPr fontId="6"/>
  </si>
  <si>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6"/>
  </si>
  <si>
    <t>（１７）　利用者に関する市町村への通知</t>
    <phoneticPr fontId="6"/>
  </si>
  <si>
    <t>（１８）　緊急時等の対応</t>
    <phoneticPr fontId="6"/>
  </si>
  <si>
    <t>（１９）　運営規程</t>
    <rPh sb="5" eb="7">
      <t>ウンエイ</t>
    </rPh>
    <rPh sb="7" eb="9">
      <t>キテイ</t>
    </rPh>
    <phoneticPr fontId="6"/>
  </si>
  <si>
    <t>（２０）　勤務体制の確保等</t>
    <rPh sb="5" eb="7">
      <t>キンム</t>
    </rPh>
    <rPh sb="7" eb="9">
      <t>タイセイ</t>
    </rPh>
    <rPh sb="10" eb="12">
      <t>カクホ</t>
    </rPh>
    <rPh sb="12" eb="13">
      <t>トウ</t>
    </rPh>
    <phoneticPr fontId="6"/>
  </si>
  <si>
    <t>（２１）　業務継続計画の策定等</t>
    <rPh sb="5" eb="7">
      <t>ギョウム</t>
    </rPh>
    <rPh sb="7" eb="9">
      <t>ケイゾク</t>
    </rPh>
    <rPh sb="9" eb="11">
      <t>ケイカク</t>
    </rPh>
    <rPh sb="12" eb="14">
      <t>サクテイ</t>
    </rPh>
    <rPh sb="14" eb="15">
      <t>トウ</t>
    </rPh>
    <phoneticPr fontId="6"/>
  </si>
  <si>
    <t>（２２）　定員の遵守</t>
    <rPh sb="5" eb="7">
      <t>テイイン</t>
    </rPh>
    <rPh sb="8" eb="10">
      <t>ジュンシュ</t>
    </rPh>
    <phoneticPr fontId="6"/>
  </si>
  <si>
    <t>（２３）　非常災害対策</t>
    <rPh sb="5" eb="7">
      <t>ヒジョウ</t>
    </rPh>
    <rPh sb="7" eb="9">
      <t>サイガイ</t>
    </rPh>
    <rPh sb="9" eb="11">
      <t>タイサク</t>
    </rPh>
    <phoneticPr fontId="6"/>
  </si>
  <si>
    <t>（２４）　衛生管理等</t>
    <rPh sb="5" eb="7">
      <t>エイセイ</t>
    </rPh>
    <rPh sb="7" eb="9">
      <t>カンリ</t>
    </rPh>
    <rPh sb="9" eb="10">
      <t>トウ</t>
    </rPh>
    <phoneticPr fontId="6"/>
  </si>
  <si>
    <t>（２５）　掲示</t>
    <rPh sb="5" eb="7">
      <t>ケイジ</t>
    </rPh>
    <phoneticPr fontId="6"/>
  </si>
  <si>
    <t>（２６）　秘密保持等</t>
    <rPh sb="5" eb="7">
      <t>ヒミツ</t>
    </rPh>
    <rPh sb="7" eb="9">
      <t>ホジ</t>
    </rPh>
    <rPh sb="9" eb="10">
      <t>トウ</t>
    </rPh>
    <phoneticPr fontId="6"/>
  </si>
  <si>
    <t>（２７）　広告</t>
    <rPh sb="5" eb="7">
      <t>コウコク</t>
    </rPh>
    <phoneticPr fontId="6"/>
  </si>
  <si>
    <t>（２８）　居宅介護支援事業者等に対する利益供与の禁止</t>
    <rPh sb="14" eb="15">
      <t>ナド</t>
    </rPh>
    <phoneticPr fontId="6"/>
  </si>
  <si>
    <t>（２９）　会計の区分</t>
    <phoneticPr fontId="6"/>
  </si>
  <si>
    <t>（３０）　苦情処理</t>
    <rPh sb="5" eb="7">
      <t>クジョウ</t>
    </rPh>
    <rPh sb="7" eb="9">
      <t>ショリ</t>
    </rPh>
    <phoneticPr fontId="6"/>
  </si>
  <si>
    <t>（３１）　地域との連携</t>
    <rPh sb="5" eb="7">
      <t>チイキ</t>
    </rPh>
    <rPh sb="9" eb="11">
      <t>レンケイ</t>
    </rPh>
    <phoneticPr fontId="6"/>
  </si>
  <si>
    <t>（３２）　虐待の防止</t>
    <rPh sb="5" eb="7">
      <t>ギャクタイ</t>
    </rPh>
    <rPh sb="8" eb="10">
      <t>ボウシ</t>
    </rPh>
    <phoneticPr fontId="6"/>
  </si>
  <si>
    <t>（３３）　事故発生時の対応</t>
    <rPh sb="5" eb="7">
      <t>ジコ</t>
    </rPh>
    <rPh sb="7" eb="9">
      <t>ハッセイ</t>
    </rPh>
    <rPh sb="9" eb="10">
      <t>ジ</t>
    </rPh>
    <rPh sb="11" eb="13">
      <t>タイオウ</t>
    </rPh>
    <phoneticPr fontId="6"/>
  </si>
  <si>
    <t>（３４）　緊急時対応医療機関（療養通所介護）</t>
    <rPh sb="5" eb="8">
      <t>キンキュウジ</t>
    </rPh>
    <rPh sb="8" eb="10">
      <t>タイオウ</t>
    </rPh>
    <rPh sb="10" eb="12">
      <t>イリョウ</t>
    </rPh>
    <rPh sb="12" eb="14">
      <t>キカン</t>
    </rPh>
    <rPh sb="15" eb="17">
      <t>リョウヨウ</t>
    </rPh>
    <rPh sb="17" eb="21">
      <t>ツウショカイゴ</t>
    </rPh>
    <phoneticPr fontId="6"/>
  </si>
  <si>
    <t>（３５）　安全・サービス提供監理委員会の設置（療養通所介護）</t>
    <rPh sb="5" eb="7">
      <t>アンゼン</t>
    </rPh>
    <rPh sb="12" eb="14">
      <t>テイキョウ</t>
    </rPh>
    <rPh sb="14" eb="16">
      <t>カンリ</t>
    </rPh>
    <rPh sb="16" eb="19">
      <t>イインカイ</t>
    </rPh>
    <rPh sb="20" eb="22">
      <t>セッチ</t>
    </rPh>
    <rPh sb="23" eb="25">
      <t>リョウヨウ</t>
    </rPh>
    <rPh sb="25" eb="29">
      <t>ツウショカイゴ</t>
    </rPh>
    <phoneticPr fontId="6"/>
  </si>
  <si>
    <t>（３６）　記録の整備</t>
    <rPh sb="5" eb="7">
      <t>キロク</t>
    </rPh>
    <rPh sb="8" eb="10">
      <t>セイビ</t>
    </rPh>
    <phoneticPr fontId="6"/>
  </si>
  <si>
    <t>（３７）　暴力団排除</t>
    <rPh sb="5" eb="8">
      <t>ボウリョクダン</t>
    </rPh>
    <rPh sb="8" eb="10">
      <t>ハイジョ</t>
    </rPh>
    <phoneticPr fontId="6"/>
  </si>
  <si>
    <r>
      <t>（２）　</t>
    </r>
    <r>
      <rPr>
        <b/>
        <sz val="11"/>
        <color theme="1"/>
        <rFont val="ＭＳ Ｐゴシック"/>
        <family val="3"/>
        <charset val="128"/>
      </rPr>
      <t>共生型</t>
    </r>
    <r>
      <rPr>
        <b/>
        <sz val="11"/>
        <rFont val="ＭＳ Ｐゴシック"/>
        <family val="3"/>
        <charset val="128"/>
      </rPr>
      <t>地域密着型通所介護事業所の人員</t>
    </r>
    <rPh sb="4" eb="7">
      <t>キョウセイガタ</t>
    </rPh>
    <rPh sb="7" eb="12">
      <t>チ</t>
    </rPh>
    <rPh sb="12" eb="16">
      <t>ツウショカイゴ</t>
    </rPh>
    <rPh sb="16" eb="19">
      <t>ジギョウショ</t>
    </rPh>
    <rPh sb="20" eb="22">
      <t>ジンイン</t>
    </rPh>
    <phoneticPr fontId="6"/>
  </si>
  <si>
    <r>
      <t>（２）　</t>
    </r>
    <r>
      <rPr>
        <b/>
        <sz val="11"/>
        <color theme="1"/>
        <rFont val="ＭＳ Ｐゴシック"/>
        <family val="3"/>
        <charset val="128"/>
      </rPr>
      <t>共生型</t>
    </r>
    <r>
      <rPr>
        <b/>
        <sz val="11"/>
        <rFont val="ＭＳ Ｐゴシック"/>
        <family val="3"/>
        <charset val="128"/>
      </rPr>
      <t>地域密着型通所介護事業所の設備基準等</t>
    </r>
    <rPh sb="4" eb="7">
      <t>キョウセイガタ</t>
    </rPh>
    <rPh sb="7" eb="12">
      <t>チ</t>
    </rPh>
    <rPh sb="12" eb="16">
      <t>ツウショカイゴ</t>
    </rPh>
    <rPh sb="16" eb="19">
      <t>ジギョウショ</t>
    </rPh>
    <phoneticPr fontId="6"/>
  </si>
  <si>
    <r>
      <t>（３８）　</t>
    </r>
    <r>
      <rPr>
        <b/>
        <sz val="11"/>
        <color theme="1"/>
        <rFont val="ＭＳ Ｐゴシック"/>
        <family val="3"/>
        <charset val="128"/>
      </rPr>
      <t>共生型</t>
    </r>
    <r>
      <rPr>
        <b/>
        <sz val="11"/>
        <rFont val="ＭＳ Ｐゴシック"/>
        <family val="3"/>
        <charset val="128"/>
      </rPr>
      <t>地域密着型通所介護等事業所の運営基準</t>
    </r>
    <rPh sb="5" eb="8">
      <t>キョウセイガタ</t>
    </rPh>
    <rPh sb="8" eb="13">
      <t>チ</t>
    </rPh>
    <rPh sb="13" eb="17">
      <t>ツウショカイゴ</t>
    </rPh>
    <rPh sb="17" eb="18">
      <t>トウ</t>
    </rPh>
    <rPh sb="18" eb="21">
      <t>ジギョウショ</t>
    </rPh>
    <rPh sb="22" eb="24">
      <t>ウンエイ</t>
    </rPh>
    <rPh sb="24" eb="26">
      <t>キジュン</t>
    </rPh>
    <phoneticPr fontId="6"/>
  </si>
  <si>
    <t>国基準通所型サービス（旧介護予防通所介護相当）　実施の有無</t>
    <rPh sb="0" eb="3">
      <t>クニキジュン</t>
    </rPh>
    <rPh sb="3" eb="5">
      <t>ツウショ</t>
    </rPh>
    <rPh sb="5" eb="6">
      <t>ガタ</t>
    </rPh>
    <rPh sb="24" eb="26">
      <t>ジッシ</t>
    </rPh>
    <phoneticPr fontId="6"/>
  </si>
  <si>
    <t>（３）　国基準通所型サービス（旧介護予防通所介護相当）の日割り計算について</t>
    <rPh sb="28" eb="30">
      <t>ヒワ</t>
    </rPh>
    <rPh sb="31" eb="33">
      <t>ケイサン</t>
    </rPh>
    <phoneticPr fontId="6"/>
  </si>
  <si>
    <t xml:space="preserve">（Ⅱ）
　評価対象者のＡＤＬ利得の平均値が３以上である。
</t>
    <rPh sb="5" eb="7">
      <t>ヒョウカ</t>
    </rPh>
    <rPh sb="7" eb="9">
      <t>タイショウ</t>
    </rPh>
    <rPh sb="9" eb="10">
      <t>シャ</t>
    </rPh>
    <rPh sb="14" eb="16">
      <t>リトク</t>
    </rPh>
    <rPh sb="17" eb="20">
      <t>ヘイキンチ</t>
    </rPh>
    <rPh sb="22" eb="24">
      <t>イジョウ</t>
    </rPh>
    <phoneticPr fontId="6"/>
  </si>
  <si>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6"/>
  </si>
  <si>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color rgb="FFFF0000"/>
        <rFont val="ＭＳ Ｐゴシック"/>
        <family val="3"/>
        <charset val="128"/>
      </rPr>
      <t>※令和７年度から適用</t>
    </r>
    <phoneticPr fontId="6"/>
  </si>
  <si>
    <t>令和７年12月作成</t>
    <rPh sb="0" eb="2">
      <t>レイワ</t>
    </rPh>
    <rPh sb="3" eb="4">
      <t>ネン</t>
    </rPh>
    <rPh sb="6" eb="7">
      <t>ガツ</t>
    </rPh>
    <rPh sb="7" eb="9">
      <t>サクセイ</t>
    </rPh>
    <phoneticPr fontId="6"/>
  </si>
  <si>
    <t>　入浴介助を行っていない場合は、100分の95に相当する単位数を算定している。</t>
    <rPh sb="1" eb="5">
      <t>ニュウヨクカイジョ</t>
    </rPh>
    <rPh sb="6" eb="7">
      <t>オコナ</t>
    </rPh>
    <rPh sb="12" eb="14">
      <t>バアイ</t>
    </rPh>
    <rPh sb="19" eb="20">
      <t>ブン</t>
    </rPh>
    <rPh sb="24" eb="26">
      <t>ソウトウ</t>
    </rPh>
    <rPh sb="28" eb="31">
      <t>タンイスウ</t>
    </rPh>
    <rPh sb="32" eb="34">
      <t>サンテイ</t>
    </rPh>
    <phoneticPr fontId="6"/>
  </si>
  <si>
    <t>　利用者に直接提供する職員の総数のうち、勤続年数３年以上の者の占める割合が100分の30以上であること。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rPh sb="1" eb="4">
      <t>リヨウシャ</t>
    </rPh>
    <rPh sb="5" eb="9">
      <t>チョクセツテイキョウ</t>
    </rPh>
    <rPh sb="11" eb="13">
      <t>ショクイン</t>
    </rPh>
    <rPh sb="14" eb="16">
      <t>ソウスウ</t>
    </rPh>
    <rPh sb="20" eb="24">
      <t>キンゾクネンスウ</t>
    </rPh>
    <rPh sb="25" eb="28">
      <t>ネンイジョウ</t>
    </rPh>
    <rPh sb="29" eb="30">
      <t>モノ</t>
    </rPh>
    <rPh sb="31" eb="32">
      <t>シ</t>
    </rPh>
    <rPh sb="34" eb="36">
      <t>ワリアイ</t>
    </rPh>
    <rPh sb="40" eb="41">
      <t>ブン</t>
    </rPh>
    <rPh sb="44" eb="46">
      <t>イジョウ</t>
    </rPh>
    <rPh sb="55" eb="58">
      <t>リヨウシャ</t>
    </rPh>
    <rPh sb="59" eb="63">
      <t>チョクセツテイキョウ</t>
    </rPh>
    <rPh sb="65" eb="67">
      <t>ショクイン</t>
    </rPh>
    <rPh sb="70" eb="72">
      <t>セイカツ</t>
    </rPh>
    <rPh sb="72" eb="75">
      <t>ソウダンイン</t>
    </rPh>
    <rPh sb="76" eb="80">
      <t>カンゴショクイン</t>
    </rPh>
    <rPh sb="81" eb="83">
      <t>カイゴ</t>
    </rPh>
    <rPh sb="83" eb="85">
      <t>ショクイン</t>
    </rPh>
    <rPh sb="85" eb="86">
      <t>マタ</t>
    </rPh>
    <rPh sb="87" eb="94">
      <t>キノウクンレンシドウイン</t>
    </rPh>
    <rPh sb="97" eb="99">
      <t>キンム</t>
    </rPh>
    <rPh sb="100" eb="101">
      <t>オコナ</t>
    </rPh>
    <rPh sb="102" eb="104">
      <t>ショクイン</t>
    </rPh>
    <rPh sb="105" eb="106">
      <t>サ</t>
    </rPh>
    <rPh sb="108" eb="109">
      <t>マタ</t>
    </rPh>
    <rPh sb="110" eb="114">
      <t>キンゾクネンスウ</t>
    </rPh>
    <rPh sb="117" eb="119">
      <t>カクツキ</t>
    </rPh>
    <rPh sb="120" eb="122">
      <t>ゼンゲツ</t>
    </rPh>
    <rPh sb="123" eb="127">
      <t>マツジツジテン</t>
    </rPh>
    <rPh sb="131" eb="135">
      <t>キンゾクネンスウ</t>
    </rPh>
    <phoneticPr fontId="6"/>
  </si>
  <si>
    <t>　利用者に直接提供する職員の総数のうち、勤続年数７年以上の者の占める割合が100分の30以上であること。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rPh sb="1" eb="4">
      <t>リヨウシャ</t>
    </rPh>
    <rPh sb="5" eb="9">
      <t>チョクセツテイキョウ</t>
    </rPh>
    <rPh sb="11" eb="13">
      <t>ショクイン</t>
    </rPh>
    <rPh sb="14" eb="16">
      <t>ソウスウ</t>
    </rPh>
    <rPh sb="20" eb="24">
      <t>キンゾクネンスウ</t>
    </rPh>
    <rPh sb="25" eb="28">
      <t>ネンイジョウ</t>
    </rPh>
    <rPh sb="29" eb="30">
      <t>モノ</t>
    </rPh>
    <rPh sb="31" eb="32">
      <t>シ</t>
    </rPh>
    <rPh sb="34" eb="36">
      <t>ワリアイ</t>
    </rPh>
    <rPh sb="40" eb="41">
      <t>ブン</t>
    </rPh>
    <rPh sb="44" eb="46">
      <t>イジョウ</t>
    </rPh>
    <rPh sb="55" eb="58">
      <t>リヨウシャ</t>
    </rPh>
    <rPh sb="59" eb="63">
      <t>チョクセツテイキョウ</t>
    </rPh>
    <rPh sb="65" eb="67">
      <t>ショクイン</t>
    </rPh>
    <rPh sb="70" eb="72">
      <t>セイカツ</t>
    </rPh>
    <rPh sb="72" eb="75">
      <t>ソウダンイン</t>
    </rPh>
    <rPh sb="76" eb="80">
      <t>カンゴショクイン</t>
    </rPh>
    <rPh sb="81" eb="83">
      <t>カイゴ</t>
    </rPh>
    <rPh sb="83" eb="85">
      <t>ショクイン</t>
    </rPh>
    <rPh sb="85" eb="86">
      <t>マタ</t>
    </rPh>
    <rPh sb="87" eb="94">
      <t>キノウクンレンシドウイン</t>
    </rPh>
    <rPh sb="97" eb="99">
      <t>キンム</t>
    </rPh>
    <rPh sb="100" eb="101">
      <t>オコナ</t>
    </rPh>
    <rPh sb="102" eb="104">
      <t>ショクイン</t>
    </rPh>
    <rPh sb="105" eb="106">
      <t>サ</t>
    </rPh>
    <rPh sb="108" eb="109">
      <t>マタ</t>
    </rPh>
    <rPh sb="110" eb="114">
      <t>キンゾクネンスウ</t>
    </rPh>
    <rPh sb="117" eb="119">
      <t>カクツキ</t>
    </rPh>
    <rPh sb="120" eb="122">
      <t>ゼンゲツ</t>
    </rPh>
    <rPh sb="123" eb="127">
      <t>マツジツジテン</t>
    </rPh>
    <rPh sb="131" eb="135">
      <t>キンゾクネンスウ</t>
    </rPh>
    <phoneticPr fontId="6"/>
  </si>
  <si>
    <t>令和　　年度　運 営 状 況 点 検 書</t>
    <rPh sb="0" eb="2">
      <t>レイワ</t>
    </rPh>
    <rPh sb="4" eb="6">
      <t>ネンド</t>
    </rPh>
    <rPh sb="7" eb="8">
      <t>ウン</t>
    </rPh>
    <rPh sb="9" eb="10">
      <t>エイ</t>
    </rPh>
    <rPh sb="11" eb="12">
      <t>ジョウ</t>
    </rPh>
    <rPh sb="13" eb="14">
      <t>キョウ</t>
    </rPh>
    <rPh sb="15" eb="16">
      <t>テン</t>
    </rPh>
    <rPh sb="17" eb="18">
      <t>ケン</t>
    </rPh>
    <rPh sb="19" eb="20">
      <t>ショ</t>
    </rPh>
    <phoneticPr fontId="6"/>
  </si>
  <si>
    <t>　届け出た宿泊サービスの内容に変更がある場合は、変更の理由が生じてから10日以内の届出に務めている。</t>
    <rPh sb="1" eb="2">
      <t>トド</t>
    </rPh>
    <rPh sb="3" eb="4">
      <t>デ</t>
    </rPh>
    <rPh sb="5" eb="7">
      <t>シュクハク</t>
    </rPh>
    <rPh sb="12" eb="14">
      <t>ナイヨウ</t>
    </rPh>
    <rPh sb="15" eb="17">
      <t>ヘンコウ</t>
    </rPh>
    <rPh sb="20" eb="22">
      <t>バアイ</t>
    </rPh>
    <rPh sb="24" eb="26">
      <t>ヘンコウ</t>
    </rPh>
    <rPh sb="27" eb="29">
      <t>リユウ</t>
    </rPh>
    <rPh sb="30" eb="31">
      <t>ショウ</t>
    </rPh>
    <rPh sb="37" eb="38">
      <t>ニチ</t>
    </rPh>
    <rPh sb="38" eb="40">
      <t>イナイ</t>
    </rPh>
    <rPh sb="41" eb="43">
      <t>トドケデ</t>
    </rPh>
    <rPh sb="44" eb="45">
      <t>ツト</t>
    </rPh>
    <phoneticPr fontId="6"/>
  </si>
  <si>
    <t>　地域密着型通所介護と国基準通所型サービス（旧介護予防通所介護相当）を一体として重要事項説明書を作成する場合、それぞれの内容が記載されている。</t>
    <rPh sb="35" eb="37">
      <t>イッタイ</t>
    </rPh>
    <rPh sb="40" eb="42">
      <t>ジュウヨウ</t>
    </rPh>
    <rPh sb="42" eb="44">
      <t>ジコウ</t>
    </rPh>
    <rPh sb="44" eb="47">
      <t>セツメイショ</t>
    </rPh>
    <rPh sb="48" eb="50">
      <t>サクセイ</t>
    </rPh>
    <rPh sb="52" eb="54">
      <t>バアイ</t>
    </rPh>
    <rPh sb="60" eb="62">
      <t>ナイヨウ</t>
    </rPh>
    <rPh sb="63" eb="65">
      <t>キサイ</t>
    </rPh>
    <phoneticPr fontId="6"/>
  </si>
  <si>
    <r>
      <t xml:space="preserve">　重要事項を事業所のウェブサイトに掲載している。
</t>
    </r>
    <r>
      <rPr>
        <sz val="9"/>
        <rFont val="ＭＳ Ｐゴシック"/>
        <family val="3"/>
        <charset val="128"/>
      </rPr>
      <t>　※ウェブサイトとは、法人のホームページ等又は介護サービス情報公表システムのことをいう。
　※令和７年度より義務付け</t>
    </r>
    <phoneticPr fontId="6"/>
  </si>
  <si>
    <t>地域密着型通所介護・国基準通所型サービス（旧介護予防通所介護相当）計画</t>
    <rPh sb="7" eb="9">
      <t>カイゴ</t>
    </rPh>
    <rPh sb="10" eb="11">
      <t>クニ</t>
    </rPh>
    <rPh sb="11" eb="13">
      <t>キジュン</t>
    </rPh>
    <rPh sb="13" eb="15">
      <t>ツウショ</t>
    </rPh>
    <rPh sb="15" eb="16">
      <t>ガタ</t>
    </rPh>
    <rPh sb="21" eb="22">
      <t>キュウ</t>
    </rPh>
    <rPh sb="22" eb="24">
      <t>カイゴ</t>
    </rPh>
    <rPh sb="24" eb="26">
      <t>ヨボウ</t>
    </rPh>
    <rPh sb="26" eb="28">
      <t>ツウショ</t>
    </rPh>
    <rPh sb="28" eb="30">
      <t>カイゴ</t>
    </rPh>
    <rPh sb="30" eb="32">
      <t>ソウトウ</t>
    </rPh>
    <rPh sb="33" eb="35">
      <t>ケイカク</t>
    </rPh>
    <phoneticPr fontId="6"/>
  </si>
  <si>
    <t>（１４）　一体的サービス提供加算（国基準通所型サービス（旧介護予防通所介護相当））</t>
    <rPh sb="5" eb="7">
      <t>イッタイ</t>
    </rPh>
    <rPh sb="7" eb="8">
      <t>テキ</t>
    </rPh>
    <rPh sb="12" eb="14">
      <t>テイキョウ</t>
    </rPh>
    <rPh sb="14" eb="16">
      <t>カサン</t>
    </rPh>
    <phoneticPr fontId="6"/>
  </si>
  <si>
    <t>（１５）　生活機能向上グループ活動加算（国基準通所型サービス（旧介護予防通所介護相当））</t>
    <rPh sb="5" eb="7">
      <t>セイカツ</t>
    </rPh>
    <rPh sb="7" eb="9">
      <t>キノウ</t>
    </rPh>
    <rPh sb="9" eb="11">
      <t>コウジョウ</t>
    </rPh>
    <rPh sb="15" eb="17">
      <t>カツドウ</t>
    </rPh>
    <rPh sb="17" eb="19">
      <t>カサン</t>
    </rPh>
    <phoneticPr fontId="6"/>
  </si>
  <si>
    <t>　生活相談員、看護職員、介護職員、機能訓練指導員等が共同して、国基準通所型サービス（旧介護予防通所介護相当）計画等を作成している。</t>
    <phoneticPr fontId="6"/>
  </si>
  <si>
    <t>・利用者数15人まで</t>
    <phoneticPr fontId="6"/>
  </si>
  <si>
    <t>・利用者数16人以上</t>
    <phoneticPr fontId="6"/>
  </si>
  <si>
    <t>　　　　　　→確保すべき勤務延時間数＝((利用者数－15)÷５＋１)×平均提供時間数</t>
    <phoneticPr fontId="6"/>
  </si>
  <si>
    <r>
      <t>　指定療養通所介護事業所の利用定員は18人以下である</t>
    </r>
    <r>
      <rPr>
        <sz val="10"/>
        <rFont val="ＭＳ Ｐゴシック"/>
        <family val="3"/>
        <charset val="128"/>
      </rPr>
      <t>。</t>
    </r>
    <rPh sb="1" eb="3">
      <t>シテイ</t>
    </rPh>
    <rPh sb="3" eb="5">
      <t>リョウヨウ</t>
    </rPh>
    <rPh sb="5" eb="7">
      <t>ツウショ</t>
    </rPh>
    <rPh sb="7" eb="9">
      <t>カイゴ</t>
    </rPh>
    <rPh sb="9" eb="12">
      <t>ジギョウショ</t>
    </rPh>
    <rPh sb="13" eb="15">
      <t>リヨウ</t>
    </rPh>
    <rPh sb="15" eb="17">
      <t>テイイン</t>
    </rPh>
    <rPh sb="20" eb="23">
      <t>ニンイカ</t>
    </rPh>
    <phoneticPr fontId="6"/>
  </si>
  <si>
    <t>　居宅介護支援等が利用者に対して行われていない等の場合であって必要と認めるときは、要介護認定等の更新の申請が、遅くとも当該利用者が受けている認定の有効期間が終了する30日前にはなされるよう、必要な援助を行っている。</t>
    <rPh sb="7" eb="8">
      <t>ナド</t>
    </rPh>
    <rPh sb="46" eb="47">
      <t>ナド</t>
    </rPh>
    <phoneticPr fontId="6"/>
  </si>
  <si>
    <t>　サービスの提供の開始に際し、利用申込者が介護保険法施行規則第64条各号又は第83条の９各号のいずれにも該当しないときは、当該利用申込者又はその家族に対し、居宅サービス計画等の作成を居宅介護支援事業者等に依頼する旨を市町村に対して届け出ること等により、指定地域密着型通所介護等の提供を法定代理受領サービスとして受けることができる旨を説明すること、居宅介護支援事業者等に関する情報を提供することその他の法定代理受領サービスを行うために必要な援助を行っている。</t>
    <rPh sb="36" eb="37">
      <t>マタ</t>
    </rPh>
    <rPh sb="38" eb="39">
      <t>ダイ</t>
    </rPh>
    <rPh sb="41" eb="42">
      <t>ジョウ</t>
    </rPh>
    <rPh sb="44" eb="46">
      <t>カクゴウ</t>
    </rPh>
    <rPh sb="86" eb="87">
      <t>ナド</t>
    </rPh>
    <rPh sb="100" eb="101">
      <t>ナド</t>
    </rPh>
    <rPh sb="137" eb="138">
      <t>トウ</t>
    </rPh>
    <rPh sb="182" eb="183">
      <t>トウ</t>
    </rPh>
    <phoneticPr fontId="6"/>
  </si>
  <si>
    <t>　療養通所介護計画は、（16）の問1から問5に準じている。</t>
    <rPh sb="1" eb="7">
      <t>リョウヨウツウショカイゴ</t>
    </rPh>
    <rPh sb="7" eb="9">
      <t>ケイカク</t>
    </rPh>
    <rPh sb="16" eb="17">
      <t>トイ</t>
    </rPh>
    <rPh sb="20" eb="21">
      <t>トイ</t>
    </rPh>
    <rPh sb="23" eb="24">
      <t>ジュン</t>
    </rPh>
    <phoneticPr fontId="6"/>
  </si>
  <si>
    <t>　事業所における感染症の予防及びまん延の防止のための対策を検討する委員会（テレビ電話装置等を活用して行うことができる。）をおおむね６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6"/>
  </si>
  <si>
    <t>　概ね６か月に１回（療養通所介護は、12か月に１回）以上、運営推進会議に対し活動状況を報告し、その評価を受けるとともに、必要な要望、助言等を聴く機会を設けている。</t>
    <rPh sb="1" eb="2">
      <t>オオム</t>
    </rPh>
    <rPh sb="5" eb="6">
      <t>ツキ</t>
    </rPh>
    <rPh sb="8" eb="9">
      <t>カイ</t>
    </rPh>
    <rPh sb="10" eb="12">
      <t>リョウヨウ</t>
    </rPh>
    <rPh sb="12" eb="14">
      <t>ツウショ</t>
    </rPh>
    <rPh sb="14" eb="16">
      <t>カイゴ</t>
    </rPh>
    <rPh sb="21" eb="22">
      <t>ゲツ</t>
    </rPh>
    <rPh sb="24" eb="25">
      <t>カイ</t>
    </rPh>
    <rPh sb="26" eb="28">
      <t>イジョウ</t>
    </rPh>
    <rPh sb="36" eb="37">
      <t>タイ</t>
    </rPh>
    <rPh sb="38" eb="40">
      <t>カツドウ</t>
    </rPh>
    <rPh sb="40" eb="42">
      <t>ジョウキョウ</t>
    </rPh>
    <rPh sb="43" eb="45">
      <t>ホウコク</t>
    </rPh>
    <rPh sb="49" eb="51">
      <t>ヒョウカ</t>
    </rPh>
    <rPh sb="52" eb="53">
      <t>ウ</t>
    </rPh>
    <rPh sb="60" eb="62">
      <t>ヒツヨウ</t>
    </rPh>
    <rPh sb="63" eb="65">
      <t>ヨウボウ</t>
    </rPh>
    <rPh sb="66" eb="68">
      <t>ジョゲン</t>
    </rPh>
    <rPh sb="68" eb="69">
      <t>トウ</t>
    </rPh>
    <rPh sb="70" eb="71">
      <t>キ</t>
    </rPh>
    <rPh sb="72" eb="74">
      <t>キカイ</t>
    </rPh>
    <rPh sb="75" eb="76">
      <t>モウ</t>
    </rPh>
    <phoneticPr fontId="6"/>
  </si>
  <si>
    <t>　送迎時における居宅内介助等（着替え、ベッド・車椅子への移乗、戸締り等）は、１日30分を限度としている。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6"/>
  </si>
  <si>
    <t>　前年度又は算定日が属する月の前３か月間の利用者の総数のうち、要介護３、要介護４又は要介護５である者の占める割合が100分の30以上である。</t>
    <rPh sb="1" eb="4">
      <t>ゼンネンド</t>
    </rPh>
    <rPh sb="4" eb="5">
      <t>マタ</t>
    </rPh>
    <rPh sb="6" eb="8">
      <t>サンテイ</t>
    </rPh>
    <rPh sb="8" eb="9">
      <t>ビ</t>
    </rPh>
    <rPh sb="10" eb="11">
      <t>ゾク</t>
    </rPh>
    <rPh sb="13" eb="14">
      <t>ツキ</t>
    </rPh>
    <rPh sb="15" eb="16">
      <t>マエ</t>
    </rPh>
    <rPh sb="18" eb="20">
      <t>ツキカン</t>
    </rPh>
    <rPh sb="21" eb="24">
      <t>リヨウシャ</t>
    </rPh>
    <rPh sb="25" eb="27">
      <t>ソウスウ</t>
    </rPh>
    <rPh sb="31" eb="34">
      <t>ヨウカイゴ</t>
    </rPh>
    <rPh sb="36" eb="39">
      <t>ヨウカイゴ</t>
    </rPh>
    <rPh sb="40" eb="41">
      <t>マタ</t>
    </rPh>
    <rPh sb="42" eb="45">
      <t>ヨウカイゴ</t>
    </rPh>
    <rPh sb="49" eb="50">
      <t>モノ</t>
    </rPh>
    <rPh sb="51" eb="52">
      <t>シ</t>
    </rPh>
    <rPh sb="54" eb="56">
      <t>ワリアイ</t>
    </rPh>
    <rPh sb="60" eb="61">
      <t>ブン</t>
    </rPh>
    <rPh sb="64" eb="66">
      <t>イジョウ</t>
    </rPh>
    <phoneticPr fontId="6"/>
  </si>
  <si>
    <t>　機能訓練指導員等が利用者の居宅を訪問し、利用者の居宅での生活状況を確認した上で、個別機能訓練計画を作成している。また、その後３月ごとに１回以上、利用者の居宅を訪問した上で、当該利用者の居宅での生活状況（起居動作、ＡＤＬ、ＩＡＤＬ等の状況）をその都度確認するとともに、当該利用者又はその家族に対して、個別機能訓練計画の進捗状況等を説明し、必要に応じて個別機能訓練計画の見直しを行っている。</t>
    <rPh sb="10" eb="13">
      <t>リヨウシャ</t>
    </rPh>
    <rPh sb="14" eb="16">
      <t>キョタク</t>
    </rPh>
    <rPh sb="17" eb="19">
      <t>ホウモン</t>
    </rPh>
    <rPh sb="21" eb="24">
      <t>リヨウシャ</t>
    </rPh>
    <rPh sb="25" eb="27">
      <t>キョタク</t>
    </rPh>
    <rPh sb="29" eb="31">
      <t>セイカツ</t>
    </rPh>
    <rPh sb="31" eb="33">
      <t>ジョウキョウ</t>
    </rPh>
    <rPh sb="34" eb="36">
      <t>カクニン</t>
    </rPh>
    <rPh sb="38" eb="39">
      <t>ウエ</t>
    </rPh>
    <rPh sb="62" eb="63">
      <t>ゴ</t>
    </rPh>
    <rPh sb="64" eb="65">
      <t>ツキ</t>
    </rPh>
    <rPh sb="69" eb="72">
      <t>カイイジョウ</t>
    </rPh>
    <rPh sb="73" eb="76">
      <t>リヨウシャ</t>
    </rPh>
    <rPh sb="77" eb="79">
      <t>キョタク</t>
    </rPh>
    <rPh sb="80" eb="82">
      <t>ホウモン</t>
    </rPh>
    <rPh sb="84" eb="85">
      <t>ウエ</t>
    </rPh>
    <rPh sb="87" eb="89">
      <t>トウガイ</t>
    </rPh>
    <rPh sb="89" eb="92">
      <t>リヨウシャ</t>
    </rPh>
    <rPh sb="93" eb="95">
      <t>キョタク</t>
    </rPh>
    <rPh sb="97" eb="101">
      <t>セイカツジョウキョウ</t>
    </rPh>
    <rPh sb="102" eb="104">
      <t>キキョ</t>
    </rPh>
    <rPh sb="104" eb="106">
      <t>ドウサ</t>
    </rPh>
    <rPh sb="115" eb="116">
      <t>トウ</t>
    </rPh>
    <rPh sb="117" eb="119">
      <t>ジョウキョウ</t>
    </rPh>
    <rPh sb="123" eb="125">
      <t>ツド</t>
    </rPh>
    <rPh sb="125" eb="127">
      <t>カクニン</t>
    </rPh>
    <rPh sb="134" eb="139">
      <t>トウガイリヨウシャ</t>
    </rPh>
    <rPh sb="139" eb="140">
      <t>マタ</t>
    </rPh>
    <rPh sb="143" eb="145">
      <t>カゾク</t>
    </rPh>
    <rPh sb="146" eb="147">
      <t>タイ</t>
    </rPh>
    <rPh sb="150" eb="158">
      <t>コベツキノウクンレンケイカク</t>
    </rPh>
    <rPh sb="159" eb="164">
      <t>シンチョクジョウキョウトウ</t>
    </rPh>
    <rPh sb="165" eb="167">
      <t>セツメイ</t>
    </rPh>
    <rPh sb="169" eb="171">
      <t>ヒツヨウ</t>
    </rPh>
    <rPh sb="172" eb="173">
      <t>オウ</t>
    </rPh>
    <rPh sb="175" eb="183">
      <t>コベツキノウクンレンケイカク</t>
    </rPh>
    <rPh sb="184" eb="186">
      <t>ミナオ</t>
    </rPh>
    <rPh sb="188" eb="189">
      <t>オコナ</t>
    </rPh>
    <phoneticPr fontId="6"/>
  </si>
  <si>
    <t>　訓練時間について、個別機能訓練計画に定めた訓練項目の実施に必要な１回あたりの訓練時間を考慮し適切に設定している。</t>
    <rPh sb="1" eb="5">
      <t>クンレンジカン</t>
    </rPh>
    <rPh sb="10" eb="16">
      <t>コベツキノウクンレン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7" eb="49">
      <t>テキセツ</t>
    </rPh>
    <rPh sb="50" eb="52">
      <t>セッテイ</t>
    </rPh>
    <phoneticPr fontId="6"/>
  </si>
  <si>
    <t>　前年度又は算定日が属する月の前３月間の利用者の総数のうち、日常生活自立度Ⅲ、Ⅳ又はＭに該当する者の占める割合が100分の15以上である。</t>
    <phoneticPr fontId="6"/>
  </si>
  <si>
    <t>　加算の対象は、初老期の認知症の者（65歳の誕生日の前々日まで）である。</t>
    <rPh sb="1" eb="3">
      <t>カサン</t>
    </rPh>
    <rPh sb="4" eb="6">
      <t>タイショウ</t>
    </rPh>
    <rPh sb="8" eb="11">
      <t>ショロウキ</t>
    </rPh>
    <rPh sb="12" eb="15">
      <t>ニンチショウ</t>
    </rPh>
    <rPh sb="16" eb="17">
      <t>モノ</t>
    </rPh>
    <rPh sb="20" eb="21">
      <t>サイ</t>
    </rPh>
    <rPh sb="22" eb="25">
      <t>タンジョウビ</t>
    </rPh>
    <rPh sb="26" eb="29">
      <t>ゼンゼンジツ</t>
    </rPh>
    <phoneticPr fontId="6"/>
  </si>
  <si>
    <t>　事業所の従業者として又は外部との連携により管理栄養士を１名以上配置している。</t>
    <rPh sb="1" eb="4">
      <t>ジギョウショ</t>
    </rPh>
    <rPh sb="5" eb="8">
      <t>ジュウギョウシャ</t>
    </rPh>
    <rPh sb="11" eb="12">
      <t>マタ</t>
    </rPh>
    <rPh sb="13" eb="15">
      <t>ガイブ</t>
    </rPh>
    <rPh sb="17" eb="19">
      <t>レンケイ</t>
    </rPh>
    <rPh sb="22" eb="27">
      <t>カンリエイヨウシ</t>
    </rPh>
    <rPh sb="29" eb="32">
      <t>メイイジョウ</t>
    </rPh>
    <rPh sb="32" eb="34">
      <t>ハイチ</t>
    </rPh>
    <phoneticPr fontId="6"/>
  </si>
  <si>
    <t>ＢＭＩが18.5未満の者</t>
    <phoneticPr fontId="6"/>
  </si>
  <si>
    <t>１～６月間に３％以上の体重の減少が認められる者又は｢地域支援事業の実施について｣に規定する基本チェックリストのＮo.11の項目が「１」に該当する者</t>
    <phoneticPr fontId="6"/>
  </si>
  <si>
    <t>血清アルブミン値が3.5g/dl以下である者</t>
    <phoneticPr fontId="6"/>
  </si>
  <si>
    <t>食事摂取量が不良（75％以下）である者</t>
    <phoneticPr fontId="6"/>
  </si>
  <si>
    <t xml:space="preserve"> 　３月以内の期間に限り、１月の算定回数は２回以下としている。</t>
    <rPh sb="3" eb="4">
      <t>ツキ</t>
    </rPh>
    <rPh sb="4" eb="6">
      <t>イナイ</t>
    </rPh>
    <rPh sb="7" eb="9">
      <t>キカン</t>
    </rPh>
    <rPh sb="10" eb="11">
      <t>カギ</t>
    </rPh>
    <rPh sb="14" eb="15">
      <t>ツキ</t>
    </rPh>
    <rPh sb="16" eb="18">
      <t>サンテイ</t>
    </rPh>
    <rPh sb="18" eb="20">
      <t>カイスウ</t>
    </rPh>
    <rPh sb="22" eb="23">
      <t>カイ</t>
    </rPh>
    <rPh sb="23" eb="25">
      <t>イカ</t>
    </rPh>
    <phoneticPr fontId="6"/>
  </si>
  <si>
    <t>　ＢＭＩが18.5未満の者</t>
    <phoneticPr fontId="6"/>
  </si>
  <si>
    <t>　１～６月間に３％以上の体重の減少が認められる者又は｢地域支援事業の実施について｣に規定する基本チェックリストのＮo.11の項目が「１」に該当する者</t>
    <phoneticPr fontId="6"/>
  </si>
  <si>
    <t>　血清アルブミン値が3.5g/dl以下である者</t>
    <phoneticPr fontId="6"/>
  </si>
  <si>
    <t>　食事摂取量が不良（75％以下）である者</t>
    <phoneticPr fontId="6"/>
  </si>
  <si>
    <t>基本チェックリストの口腔機能に関連する(13)、(14)、(15)のうち２項目以上が「１」に該当する者</t>
    <phoneticPr fontId="6"/>
  </si>
  <si>
    <t>　介護職員の総数のうち、介護福祉士の占める割合が 100分の50以上である。
（介護福祉士については、各月の前月の末時点で資格を取得している者とする。）</t>
    <phoneticPr fontId="6"/>
  </si>
  <si>
    <t>　（11）栄養改善加算又は（13）口腔機能向上加算を算定している場合は、算定していない。</t>
    <rPh sb="5" eb="7">
      <t>エイヨウ</t>
    </rPh>
    <rPh sb="7" eb="9">
      <t>カイゼン</t>
    </rPh>
    <rPh sb="9" eb="11">
      <t>カサン</t>
    </rPh>
    <rPh sb="11" eb="12">
      <t>マタ</t>
    </rPh>
    <rPh sb="17" eb="19">
      <t>コウクウ</t>
    </rPh>
    <rPh sb="19" eb="21">
      <t>キノウ</t>
    </rPh>
    <rPh sb="21" eb="23">
      <t>コウジョウ</t>
    </rPh>
    <rPh sb="23" eb="25">
      <t>カサン</t>
    </rPh>
    <rPh sb="26" eb="28">
      <t>サンテイ</t>
    </rPh>
    <rPh sb="32" eb="34">
      <t>バアイ</t>
    </rPh>
    <rPh sb="36" eb="38">
      <t>サンテイ</t>
    </rPh>
    <phoneticPr fontId="6"/>
  </si>
  <si>
    <t>　看護職員の配置について、次の計算式で算出した結果が、0.9を下回った月がない。</t>
    <rPh sb="13" eb="14">
      <t>ツギ</t>
    </rPh>
    <rPh sb="17" eb="18">
      <t>シキ</t>
    </rPh>
    <rPh sb="19" eb="21">
      <t>サンシュツ</t>
    </rPh>
    <phoneticPr fontId="6"/>
  </si>
  <si>
    <t>＜　0.9</t>
    <phoneticPr fontId="6"/>
  </si>
  <si>
    <r>
      <t>　問１で×の場合、市に届け出た上で、0.9を下回った月の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6" eb="8">
      <t>バアイ</t>
    </rPh>
    <rPh sb="9" eb="10">
      <t>シ</t>
    </rPh>
    <rPh sb="11" eb="12">
      <t>トド</t>
    </rPh>
    <rPh sb="13" eb="14">
      <t>デ</t>
    </rPh>
    <rPh sb="15" eb="16">
      <t>ウエ</t>
    </rPh>
    <rPh sb="88" eb="90">
      <t>ソウトウ</t>
    </rPh>
    <rPh sb="92" eb="95">
      <t>タンイスウ</t>
    </rPh>
    <phoneticPr fontId="6"/>
  </si>
  <si>
    <t>　看護職員の配置について、次の計算方法で算出した結果が、0.9以上１未満となった月がない。</t>
    <rPh sb="13" eb="14">
      <t>ツギ</t>
    </rPh>
    <rPh sb="20" eb="22">
      <t>サンシュツ</t>
    </rPh>
    <rPh sb="31" eb="33">
      <t>イジョウ</t>
    </rPh>
    <rPh sb="34" eb="36">
      <t>ミマン</t>
    </rPh>
    <phoneticPr fontId="6"/>
  </si>
  <si>
    <t>0.9　≦</t>
    <phoneticPr fontId="6"/>
  </si>
  <si>
    <t>＜　1.0</t>
    <phoneticPr fontId="6"/>
  </si>
  <si>
    <r>
      <t>　問３で×の場合、市に届け出た上で、0.9以上１未満となった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6" eb="8">
      <t>バアイ</t>
    </rPh>
    <rPh sb="9" eb="10">
      <t>シ</t>
    </rPh>
    <rPh sb="11" eb="12">
      <t>トド</t>
    </rPh>
    <rPh sb="13" eb="14">
      <t>デ</t>
    </rPh>
    <rPh sb="15" eb="16">
      <t>ウエ</t>
    </rPh>
    <rPh sb="21" eb="23">
      <t>イジョウ</t>
    </rPh>
    <rPh sb="24" eb="26">
      <t>ミマン</t>
    </rPh>
    <rPh sb="55" eb="57">
      <t>カイゴ</t>
    </rPh>
    <rPh sb="57" eb="59">
      <t>ホウシュウ</t>
    </rPh>
    <rPh sb="92" eb="94">
      <t>ソウトウ</t>
    </rPh>
    <rPh sb="96" eb="99">
      <t>タンイスウ</t>
    </rPh>
    <rPh sb="107" eb="109">
      <t>ジンイン</t>
    </rPh>
    <rPh sb="109" eb="111">
      <t>キジュン</t>
    </rPh>
    <rPh sb="111" eb="113">
      <t>ケツジョ</t>
    </rPh>
    <rPh sb="117" eb="118">
      <t>ツキ</t>
    </rPh>
    <phoneticPr fontId="6"/>
  </si>
  <si>
    <t>　介護職員の配置について、次の計算方法で算出した結果が、0.9を下回った月がない。</t>
    <rPh sb="13" eb="14">
      <t>ツギ</t>
    </rPh>
    <rPh sb="20" eb="22">
      <t>サンシュツ</t>
    </rPh>
    <phoneticPr fontId="6"/>
  </si>
  <si>
    <t>　介護職員の配置について、次の計算方法で算出した結果が0.9以上１未満となった月がない。</t>
    <rPh sb="1" eb="3">
      <t>カイゴ</t>
    </rPh>
    <rPh sb="3" eb="5">
      <t>ショクイン</t>
    </rPh>
    <rPh sb="13" eb="14">
      <t>ツギ</t>
    </rPh>
    <rPh sb="20" eb="22">
      <t>サンシュツ</t>
    </rPh>
    <rPh sb="30" eb="32">
      <t>イジョウ</t>
    </rPh>
    <rPh sb="33" eb="35">
      <t>ミマン</t>
    </rPh>
    <phoneticPr fontId="6"/>
  </si>
  <si>
    <r>
      <t>　問１で×の場合、市に届け出た上で、0.9を下回った月の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6"/>
  </si>
  <si>
    <r>
      <t>　問３で×の場合、市に届け出た上で、0.9以上１未満となった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</si>
</sst>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7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10.5"/>
      <name val="ＭＳ 明朝"/>
      <family val="1"/>
      <charset val="128"/>
    </font>
    <font>
      <sz val="9"/>
      <name val="ＭＳ Ｐゴシック"/>
      <family val="3"/>
      <charset val="128"/>
    </font>
    <font>
      <sz val="10"/>
      <name val="ＭＳ Ｐ明朝"/>
      <family val="1"/>
      <charset val="128"/>
    </font>
    <font>
      <sz val="6"/>
      <name val="ＭＳ Ｐゴシック"/>
      <family val="3"/>
      <charset val="128"/>
    </font>
    <font>
      <b/>
      <u/>
      <sz val="10"/>
      <name val="ＭＳ Ｐゴシック"/>
      <family val="3"/>
      <charset val="128"/>
    </font>
    <font>
      <sz val="11"/>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8"/>
      <name val="ＭＳ Ｐ明朝"/>
      <family val="1"/>
      <charset val="128"/>
    </font>
    <font>
      <sz val="12"/>
      <name val="ＭＳ Ｐ明朝"/>
      <family val="1"/>
      <charset val="128"/>
    </font>
    <font>
      <b/>
      <sz val="11"/>
      <name val="ＭＳ Ｐ明朝"/>
      <family val="1"/>
      <charset val="128"/>
    </font>
    <font>
      <sz val="10.5"/>
      <color theme="1"/>
      <name val="ＭＳ Ｐゴシック"/>
      <family val="3"/>
      <charset val="128"/>
    </font>
    <font>
      <sz val="20"/>
      <color theme="1"/>
      <name val="ＭＳ Ｐゴシック"/>
      <family val="3"/>
      <charset val="128"/>
    </font>
    <font>
      <sz val="10"/>
      <color theme="1"/>
      <name val="ＭＳ Ｐゴシック"/>
      <family val="3"/>
      <charset val="128"/>
    </font>
    <font>
      <sz val="11"/>
      <color theme="1"/>
      <name val="ＭＳ Ｐゴシック"/>
      <family val="3"/>
      <charset val="128"/>
    </font>
    <font>
      <b/>
      <u/>
      <sz val="12"/>
      <color theme="1"/>
      <name val="ＭＳ Ｐゴシック"/>
      <family val="3"/>
      <charset val="128"/>
    </font>
    <font>
      <b/>
      <sz val="10"/>
      <color theme="1"/>
      <name val="ＭＳ Ｐゴシック"/>
      <family val="3"/>
      <charset val="128"/>
    </font>
    <font>
      <sz val="9.9"/>
      <color theme="1"/>
      <name val="ＭＳ Ｐゴシック"/>
      <family val="3"/>
      <charset val="128"/>
    </font>
    <font>
      <sz val="9.8000000000000007"/>
      <color theme="1"/>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0.5"/>
      <color rgb="FFFF0000"/>
      <name val="ＭＳ Ｐゴシック"/>
      <family val="3"/>
      <charset val="128"/>
    </font>
    <font>
      <b/>
      <sz val="10"/>
      <name val="ＭＳ Ｐゴシック"/>
      <family val="3"/>
      <charset val="128"/>
    </font>
    <font>
      <u/>
      <sz val="12"/>
      <name val="ＭＳ Ｐ明朝"/>
      <family val="1"/>
      <charset val="128"/>
    </font>
    <font>
      <u/>
      <sz val="12"/>
      <name val="ＭＳ Ｐゴシック"/>
      <family val="3"/>
      <charset val="128"/>
    </font>
    <font>
      <sz val="10.5"/>
      <name val="ＭＳ Ｐゴシック"/>
      <family val="3"/>
      <charset val="128"/>
    </font>
    <font>
      <b/>
      <sz val="23.5"/>
      <name val="ＭＳ Ｐゴシック"/>
      <family val="3"/>
      <charset val="128"/>
    </font>
    <font>
      <sz val="15"/>
      <name val="ＭＳ Ｐゴシック"/>
      <family val="3"/>
      <charset val="128"/>
    </font>
    <font>
      <sz val="20"/>
      <name val="ＭＳ Ｐゴシック"/>
      <family val="3"/>
      <charset val="128"/>
    </font>
    <font>
      <sz val="9.65"/>
      <name val="ＭＳ Ｐゴシック"/>
      <family val="3"/>
      <charset val="128"/>
    </font>
    <font>
      <sz val="16"/>
      <name val="ＭＳ Ｐゴシック"/>
      <family val="3"/>
      <charset val="128"/>
    </font>
    <font>
      <sz val="8"/>
      <name val="ＭＳ Ｐゴシック"/>
      <family val="3"/>
      <charset val="128"/>
    </font>
    <font>
      <sz val="14"/>
      <name val="ＭＳ Ｐゴシック"/>
      <family val="3"/>
      <charset val="128"/>
    </font>
    <font>
      <sz val="11.5"/>
      <name val="ＭＳ Ｐゴシック"/>
      <family val="3"/>
      <charset val="128"/>
    </font>
    <font>
      <b/>
      <u/>
      <sz val="14"/>
      <name val="ＭＳ Ｐゴシック"/>
      <family val="3"/>
      <charset val="128"/>
    </font>
    <font>
      <u/>
      <sz val="11"/>
      <name val="ＭＳ Ｐゴシック"/>
      <family val="3"/>
      <charset val="128"/>
    </font>
    <font>
      <u/>
      <sz val="10"/>
      <name val="ＭＳ Ｐゴシック"/>
      <family val="3"/>
      <charset val="128"/>
    </font>
    <font>
      <sz val="12"/>
      <name val="BIZ UDPゴシック"/>
      <family val="3"/>
      <charset val="128"/>
    </font>
    <font>
      <sz val="14"/>
      <name val="BIZ UDPゴシック"/>
      <family val="3"/>
      <charset val="128"/>
    </font>
    <font>
      <sz val="11"/>
      <name val="BIZ UDPゴシック"/>
      <family val="3"/>
      <charset val="128"/>
    </font>
    <font>
      <b/>
      <sz val="11"/>
      <color theme="1"/>
      <name val="ＭＳ Ｐゴシック"/>
      <family val="3"/>
      <charset val="128"/>
    </font>
    <font>
      <u/>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69">
    <border>
      <left/>
      <right/>
      <top/>
      <bottom/>
      <diagonal/>
    </border>
    <border>
      <left style="medium">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dotted">
        <color indexed="64"/>
      </left>
      <right/>
      <top/>
      <bottom/>
      <diagonal/>
    </border>
    <border>
      <left/>
      <right style="double">
        <color indexed="64"/>
      </right>
      <top/>
      <bottom/>
      <diagonal/>
    </border>
    <border>
      <left style="thin">
        <color indexed="64"/>
      </left>
      <right/>
      <top style="dotted">
        <color indexed="64"/>
      </top>
      <bottom/>
      <diagonal/>
    </border>
    <border>
      <left style="thin">
        <color indexed="64"/>
      </left>
      <right/>
      <top/>
      <bottom style="dotted">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bottom style="hair">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dott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1" fillId="0" borderId="0"/>
  </cellStyleXfs>
  <cellXfs count="1502">
    <xf numFmtId="0" fontId="0" fillId="0" borderId="0" xfId="0"/>
    <xf numFmtId="0" fontId="13" fillId="0" borderId="0" xfId="0" applyFont="1" applyBorder="1" applyAlignment="1"/>
    <xf numFmtId="0" fontId="12" fillId="0" borderId="0" xfId="0" applyFont="1" applyBorder="1" applyAlignment="1"/>
    <xf numFmtId="0" fontId="10" fillId="0" borderId="0" xfId="0" applyFont="1" applyBorder="1" applyAlignment="1"/>
    <xf numFmtId="0" fontId="7" fillId="0" borderId="0" xfId="0" applyFont="1" applyBorder="1" applyAlignment="1"/>
    <xf numFmtId="0" fontId="18" fillId="0" borderId="0" xfId="0" applyFont="1" applyBorder="1" applyAlignment="1">
      <alignment horizontal="left"/>
    </xf>
    <xf numFmtId="0" fontId="11" fillId="0" borderId="1" xfId="0" applyFont="1" applyBorder="1" applyAlignment="1">
      <alignment horizontal="center"/>
    </xf>
    <xf numFmtId="0" fontId="19" fillId="0" borderId="0" xfId="0" applyFont="1" applyFill="1" applyBorder="1" applyAlignment="1"/>
    <xf numFmtId="0" fontId="15" fillId="0" borderId="0" xfId="0" applyFont="1" applyFill="1" applyBorder="1" applyAlignment="1"/>
    <xf numFmtId="0" fontId="8" fillId="0" borderId="2" xfId="0" applyFont="1" applyBorder="1" applyAlignment="1">
      <alignment horizontal="center"/>
    </xf>
    <xf numFmtId="0" fontId="8" fillId="0" borderId="3" xfId="0" applyFont="1" applyBorder="1" applyAlignment="1">
      <alignment horizontal="center"/>
    </xf>
    <xf numFmtId="0" fontId="22" fillId="0" borderId="0" xfId="0" applyFont="1" applyBorder="1" applyAlignment="1">
      <alignment vertical="center"/>
    </xf>
    <xf numFmtId="0" fontId="9" fillId="0" borderId="4" xfId="0" applyFont="1" applyBorder="1" applyAlignment="1">
      <alignment horizontal="center"/>
    </xf>
    <xf numFmtId="0" fontId="13" fillId="0" borderId="0" xfId="0" applyFont="1" applyBorder="1" applyAlignment="1">
      <alignment horizontal="left"/>
    </xf>
    <xf numFmtId="0" fontId="12" fillId="0" borderId="0" xfId="0" applyFont="1" applyBorder="1" applyAlignment="1">
      <alignment horizontal="left"/>
    </xf>
    <xf numFmtId="0" fontId="11" fillId="0" borderId="5" xfId="0" applyFont="1" applyBorder="1" applyAlignment="1">
      <alignment horizontal="center"/>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8" xfId="0" applyFont="1" applyFill="1" applyBorder="1" applyAlignment="1">
      <alignment vertical="center"/>
    </xf>
    <xf numFmtId="0" fontId="21" fillId="0" borderId="0" xfId="0" applyFont="1" applyFill="1" applyBorder="1" applyAlignment="1"/>
    <xf numFmtId="0" fontId="20" fillId="0" borderId="0" xfId="0" applyFont="1" applyFill="1" applyBorder="1" applyAlignment="1">
      <alignment horizontal="center"/>
    </xf>
    <xf numFmtId="0" fontId="16" fillId="0" borderId="0" xfId="0" applyFont="1" applyFill="1" applyBorder="1" applyAlignment="1"/>
    <xf numFmtId="0" fontId="10" fillId="0" borderId="0" xfId="0" applyFont="1" applyFill="1" applyBorder="1" applyAlignment="1">
      <alignment horizontal="right"/>
    </xf>
    <xf numFmtId="0" fontId="10" fillId="0" borderId="0" xfId="0" applyFont="1" applyFill="1" applyBorder="1" applyAlignment="1">
      <alignment vertical="center"/>
    </xf>
    <xf numFmtId="0" fontId="11" fillId="0" borderId="0" xfId="0" applyFont="1" applyFill="1" applyBorder="1" applyAlignment="1">
      <alignment vertical="center"/>
    </xf>
    <xf numFmtId="0" fontId="24" fillId="0" borderId="0" xfId="0" applyFont="1" applyFill="1" applyBorder="1" applyAlignment="1"/>
    <xf numFmtId="0" fontId="25" fillId="0" borderId="0" xfId="0" applyFont="1" applyFill="1" applyBorder="1" applyAlignment="1">
      <alignment horizontal="right" vertical="center"/>
    </xf>
    <xf numFmtId="0" fontId="19" fillId="0" borderId="0" xfId="0" applyFont="1" applyFill="1" applyBorder="1" applyAlignment="1">
      <alignment vertical="center"/>
    </xf>
    <xf numFmtId="0" fontId="12" fillId="0" borderId="0" xfId="0" applyFont="1" applyFill="1" applyBorder="1" applyAlignment="1"/>
    <xf numFmtId="0" fontId="10" fillId="0" borderId="0" xfId="0" applyFont="1" applyFill="1" applyBorder="1" applyAlignment="1"/>
    <xf numFmtId="0" fontId="15" fillId="0" borderId="0" xfId="0" applyFont="1" applyFill="1"/>
    <xf numFmtId="0" fontId="14" fillId="0" borderId="0" xfId="0" applyFont="1" applyBorder="1"/>
    <xf numFmtId="0" fontId="14" fillId="0" borderId="19" xfId="0" applyFont="1" applyBorder="1"/>
    <xf numFmtId="0" fontId="14" fillId="0" borderId="0" xfId="0" applyFont="1" applyBorder="1" applyAlignment="1"/>
    <xf numFmtId="0" fontId="14" fillId="0" borderId="0" xfId="0" applyFont="1" applyAlignment="1"/>
    <xf numFmtId="0" fontId="14" fillId="0" borderId="0" xfId="0" applyFont="1"/>
    <xf numFmtId="0" fontId="14" fillId="0" borderId="6"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4" fillId="0" borderId="8" xfId="0" applyFont="1" applyBorder="1"/>
    <xf numFmtId="0" fontId="14" fillId="0" borderId="0" xfId="0" applyFont="1" applyFill="1" applyBorder="1"/>
    <xf numFmtId="0" fontId="14" fillId="0" borderId="0" xfId="0" applyFont="1" applyFill="1" applyBorder="1" applyAlignment="1"/>
    <xf numFmtId="0" fontId="14" fillId="0" borderId="0" xfId="0" applyFont="1" applyFill="1" applyAlignment="1"/>
    <xf numFmtId="0" fontId="14" fillId="0" borderId="0" xfId="0" applyFont="1" applyFill="1"/>
    <xf numFmtId="0" fontId="14" fillId="0" borderId="0" xfId="0" applyFont="1" applyFill="1" applyBorder="1" applyAlignment="1">
      <alignment vertical="center"/>
    </xf>
    <xf numFmtId="0" fontId="14" fillId="0" borderId="0" xfId="0" applyFont="1" applyFill="1" applyAlignment="1">
      <alignment horizontal="right" vertical="center"/>
    </xf>
    <xf numFmtId="0" fontId="26" fillId="0" borderId="0" xfId="0" applyFont="1"/>
    <xf numFmtId="0" fontId="29" fillId="0" borderId="0" xfId="0" applyFont="1"/>
    <xf numFmtId="0" fontId="26" fillId="2" borderId="0" xfId="0" applyNumberFormat="1" applyFont="1" applyFill="1" applyBorder="1" applyAlignment="1">
      <alignment vertical="center"/>
    </xf>
    <xf numFmtId="0" fontId="28" fillId="2" borderId="0" xfId="0" applyNumberFormat="1" applyFont="1" applyFill="1" applyBorder="1" applyAlignment="1">
      <alignment horizontal="left" vertical="center"/>
    </xf>
    <xf numFmtId="0" fontId="27" fillId="2" borderId="0" xfId="0" applyFont="1" applyFill="1" applyBorder="1" applyAlignment="1">
      <alignment vertical="center"/>
    </xf>
    <xf numFmtId="0" fontId="28" fillId="0" borderId="0" xfId="0" applyFont="1"/>
    <xf numFmtId="0" fontId="28" fillId="0" borderId="0" xfId="0" applyFont="1" applyAlignment="1">
      <alignment wrapText="1"/>
    </xf>
    <xf numFmtId="0" fontId="26" fillId="0" borderId="0" xfId="0" applyFont="1" applyBorder="1"/>
    <xf numFmtId="0" fontId="26" fillId="0" borderId="0" xfId="0" applyFont="1" applyFill="1"/>
    <xf numFmtId="0" fontId="28" fillId="0" borderId="0" xfId="0" applyFont="1" applyAlignment="1">
      <alignment vertical="center"/>
    </xf>
    <xf numFmtId="0" fontId="28" fillId="0" borderId="0" xfId="0" applyFont="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28" fillId="0" borderId="0" xfId="0" applyFont="1" applyFill="1"/>
    <xf numFmtId="0" fontId="26" fillId="0" borderId="0" xfId="0" applyFont="1" applyBorder="1" applyAlignment="1">
      <alignment horizontal="left" vertical="top" wrapText="1"/>
    </xf>
    <xf numFmtId="0" fontId="26" fillId="0" borderId="0" xfId="0" applyFont="1" applyAlignment="1">
      <alignment vertical="top"/>
    </xf>
    <xf numFmtId="0" fontId="26" fillId="0" borderId="0" xfId="0" applyFont="1" applyBorder="1" applyAlignment="1">
      <alignment vertical="top"/>
    </xf>
    <xf numFmtId="0" fontId="28" fillId="0" borderId="0" xfId="0" applyFont="1" applyBorder="1"/>
    <xf numFmtId="0" fontId="26" fillId="0" borderId="0" xfId="0" applyFont="1" applyAlignment="1"/>
    <xf numFmtId="0" fontId="29" fillId="0" borderId="0" xfId="0" applyFont="1" applyBorder="1" applyAlignment="1"/>
    <xf numFmtId="0" fontId="30" fillId="0" borderId="0" xfId="0" applyFont="1" applyBorder="1" applyAlignment="1">
      <alignment vertical="center" wrapText="1"/>
    </xf>
    <xf numFmtId="0" fontId="28" fillId="0" borderId="0" xfId="0" applyFont="1" applyAlignment="1">
      <alignment vertical="top"/>
    </xf>
    <xf numFmtId="0" fontId="29" fillId="0" borderId="0" xfId="0" applyFont="1" applyAlignment="1">
      <alignment vertical="top"/>
    </xf>
    <xf numFmtId="0" fontId="29" fillId="0" borderId="0" xfId="0" applyFont="1" applyAlignment="1">
      <alignment vertical="center"/>
    </xf>
    <xf numFmtId="0" fontId="29" fillId="0" borderId="0" xfId="0" applyFont="1" applyBorder="1"/>
    <xf numFmtId="0" fontId="26" fillId="0" borderId="0" xfId="0" applyFont="1" applyBorder="1" applyAlignment="1"/>
    <xf numFmtId="0" fontId="26" fillId="2" borderId="0" xfId="0" applyNumberFormat="1" applyFont="1" applyFill="1" applyBorder="1" applyAlignment="1"/>
    <xf numFmtId="0" fontId="26" fillId="2" borderId="0" xfId="0" applyFont="1" applyFill="1" applyBorder="1" applyAlignment="1"/>
    <xf numFmtId="0" fontId="31" fillId="2" borderId="0" xfId="0" applyNumberFormat="1" applyFont="1" applyFill="1" applyBorder="1" applyAlignment="1">
      <alignment horizontal="left" vertical="center"/>
    </xf>
    <xf numFmtId="0" fontId="26" fillId="0" borderId="0" xfId="0" applyNumberFormat="1" applyFont="1" applyBorder="1" applyAlignment="1"/>
    <xf numFmtId="0" fontId="27" fillId="0" borderId="0" xfId="0" applyFont="1" applyBorder="1" applyAlignment="1">
      <alignment vertical="center"/>
    </xf>
    <xf numFmtId="0" fontId="31" fillId="0" borderId="0" xfId="0" applyNumberFormat="1" applyFont="1" applyBorder="1" applyAlignment="1">
      <alignment vertical="center"/>
    </xf>
    <xf numFmtId="0" fontId="28" fillId="0" borderId="0" xfId="0" applyNumberFormat="1" applyFont="1" applyBorder="1" applyAlignment="1">
      <alignment horizontal="center" vertical="center"/>
    </xf>
    <xf numFmtId="0" fontId="28" fillId="0" borderId="0" xfId="0" applyNumberFormat="1" applyFont="1" applyBorder="1" applyAlignment="1">
      <alignment horizontal="left" vertical="center"/>
    </xf>
    <xf numFmtId="0" fontId="26" fillId="0" borderId="0" xfId="0" applyNumberFormat="1" applyFont="1" applyBorder="1" applyAlignment="1">
      <alignment vertical="center"/>
    </xf>
    <xf numFmtId="0" fontId="28" fillId="0" borderId="0" xfId="0" applyNumberFormat="1" applyFont="1" applyBorder="1" applyAlignment="1">
      <alignment vertical="center"/>
    </xf>
    <xf numFmtId="0" fontId="26" fillId="0" borderId="0" xfId="0" applyNumberFormat="1" applyFont="1" applyBorder="1" applyAlignment="1">
      <alignment horizontal="center" vertical="center"/>
    </xf>
    <xf numFmtId="0" fontId="28" fillId="0" borderId="0" xfId="0" applyNumberFormat="1" applyFont="1" applyBorder="1" applyAlignment="1">
      <alignment horizontal="right" vertical="center"/>
    </xf>
    <xf numFmtId="0" fontId="26" fillId="0" borderId="0" xfId="0" applyNumberFormat="1" applyFont="1" applyBorder="1" applyAlignment="1">
      <alignment horizontal="left"/>
    </xf>
    <xf numFmtId="0" fontId="26" fillId="0" borderId="0" xfId="0" applyNumberFormat="1" applyFont="1" applyBorder="1" applyAlignment="1">
      <alignment horizontal="left" vertical="center"/>
    </xf>
    <xf numFmtId="0" fontId="31" fillId="0" borderId="0" xfId="0" applyNumberFormat="1" applyFont="1" applyBorder="1" applyAlignment="1">
      <alignment horizontal="left" vertical="center"/>
    </xf>
    <xf numFmtId="0" fontId="27" fillId="0" borderId="0" xfId="0" applyFont="1" applyAlignment="1">
      <alignment vertical="center"/>
    </xf>
    <xf numFmtId="0" fontId="28" fillId="0" borderId="0" xfId="0" applyNumberFormat="1" applyFont="1" applyAlignment="1">
      <alignment horizontal="left" vertical="center"/>
    </xf>
    <xf numFmtId="0" fontId="26" fillId="0" borderId="0" xfId="0" applyNumberFormat="1" applyFont="1" applyAlignment="1">
      <alignment horizontal="left"/>
    </xf>
    <xf numFmtId="0" fontId="31" fillId="0" borderId="0" xfId="0" applyNumberFormat="1" applyFont="1" applyAlignment="1">
      <alignment horizontal="left" vertical="center"/>
    </xf>
    <xf numFmtId="0" fontId="26" fillId="0" borderId="0" xfId="0" applyFont="1" applyBorder="1" applyAlignment="1">
      <alignment horizontal="left"/>
    </xf>
    <xf numFmtId="0" fontId="27" fillId="0" borderId="0" xfId="0" applyFont="1"/>
    <xf numFmtId="0" fontId="27" fillId="0" borderId="0" xfId="0" applyFont="1" applyBorder="1" applyAlignment="1">
      <alignment horizontal="left"/>
    </xf>
    <xf numFmtId="0" fontId="32" fillId="0" borderId="0" xfId="0" applyNumberFormat="1" applyFont="1" applyBorder="1" applyAlignment="1">
      <alignment horizontal="left" vertical="center"/>
    </xf>
    <xf numFmtId="0" fontId="33" fillId="0" borderId="0" xfId="0" applyNumberFormat="1" applyFont="1" applyBorder="1" applyAlignment="1">
      <alignment horizontal="left" vertical="center"/>
    </xf>
    <xf numFmtId="0" fontId="26" fillId="0" borderId="0" xfId="0" applyNumberFormat="1" applyFont="1"/>
    <xf numFmtId="0" fontId="5" fillId="2" borderId="0" xfId="1" applyFill="1">
      <alignment vertical="center"/>
    </xf>
    <xf numFmtId="0" fontId="39" fillId="2" borderId="23" xfId="1" applyFont="1" applyFill="1" applyBorder="1" applyAlignment="1">
      <alignment horizontal="center" vertical="center"/>
    </xf>
    <xf numFmtId="0" fontId="39" fillId="2" borderId="0" xfId="1" applyFont="1" applyFill="1" applyBorder="1">
      <alignment vertical="center"/>
    </xf>
    <xf numFmtId="0" fontId="46" fillId="2" borderId="0" xfId="1" applyFont="1" applyFill="1" applyBorder="1">
      <alignment vertical="center"/>
    </xf>
    <xf numFmtId="0" fontId="39" fillId="2" borderId="23" xfId="1" applyFont="1" applyFill="1" applyBorder="1">
      <alignment vertical="center"/>
    </xf>
    <xf numFmtId="0" fontId="5" fillId="2" borderId="4" xfId="1" applyFill="1" applyBorder="1" applyAlignment="1">
      <alignment horizontal="center" vertical="center"/>
    </xf>
    <xf numFmtId="0" fontId="49" fillId="2" borderId="157" xfId="1" applyFont="1" applyFill="1" applyBorder="1" applyAlignment="1">
      <alignment horizontal="center" vertical="center"/>
    </xf>
    <xf numFmtId="0" fontId="49" fillId="2" borderId="43" xfId="1" applyFont="1" applyFill="1" applyBorder="1" applyAlignment="1">
      <alignment horizontal="center" vertical="center"/>
    </xf>
    <xf numFmtId="0" fontId="49" fillId="2" borderId="44" xfId="1" applyFont="1" applyFill="1" applyBorder="1" applyAlignment="1">
      <alignment horizontal="center" vertical="center"/>
    </xf>
    <xf numFmtId="0" fontId="5" fillId="2" borderId="43" xfId="1" applyFill="1" applyBorder="1">
      <alignment vertical="center"/>
    </xf>
    <xf numFmtId="0" fontId="5" fillId="2" borderId="158" xfId="1" applyFill="1" applyBorder="1">
      <alignment vertical="center"/>
    </xf>
    <xf numFmtId="0" fontId="49" fillId="2" borderId="152" xfId="1" applyFont="1" applyFill="1" applyBorder="1">
      <alignment vertical="center"/>
    </xf>
    <xf numFmtId="0" fontId="49" fillId="2" borderId="20" xfId="1" applyFont="1" applyFill="1" applyBorder="1">
      <alignment vertical="center"/>
    </xf>
    <xf numFmtId="0" fontId="49" fillId="2" borderId="21" xfId="1" applyFont="1" applyFill="1" applyBorder="1">
      <alignment vertical="center"/>
    </xf>
    <xf numFmtId="0" fontId="5" fillId="2" borderId="20" xfId="1" applyFill="1" applyBorder="1">
      <alignment vertical="center"/>
    </xf>
    <xf numFmtId="0" fontId="5" fillId="2" borderId="153" xfId="1" applyFill="1" applyBorder="1">
      <alignment vertical="center"/>
    </xf>
    <xf numFmtId="0" fontId="49" fillId="2" borderId="92" xfId="1" applyFont="1" applyFill="1" applyBorder="1">
      <alignment vertical="center"/>
    </xf>
    <xf numFmtId="0" fontId="49" fillId="2" borderId="23" xfId="1" applyFont="1" applyFill="1" applyBorder="1">
      <alignment vertical="center"/>
    </xf>
    <xf numFmtId="0" fontId="49" fillId="2" borderId="25" xfId="1" applyFont="1" applyFill="1" applyBorder="1">
      <alignment vertical="center"/>
    </xf>
    <xf numFmtId="0" fontId="5" fillId="2" borderId="23" xfId="1" applyFill="1" applyBorder="1">
      <alignment vertical="center"/>
    </xf>
    <xf numFmtId="0" fontId="5" fillId="2" borderId="93" xfId="1" applyFill="1" applyBorder="1">
      <alignment vertical="center"/>
    </xf>
    <xf numFmtId="0" fontId="5" fillId="2" borderId="92" xfId="1" applyFill="1" applyBorder="1">
      <alignment vertical="center"/>
    </xf>
    <xf numFmtId="0" fontId="5" fillId="2" borderId="94" xfId="1" applyFill="1" applyBorder="1">
      <alignment vertical="center"/>
    </xf>
    <xf numFmtId="0" fontId="5" fillId="2" borderId="95" xfId="1" applyFill="1" applyBorder="1">
      <alignment vertical="center"/>
    </xf>
    <xf numFmtId="0" fontId="5" fillId="2" borderId="96" xfId="1" applyFill="1" applyBorder="1">
      <alignment vertical="center"/>
    </xf>
    <xf numFmtId="0" fontId="34" fillId="0" borderId="0" xfId="5" applyFont="1" applyProtection="1">
      <alignment vertical="center"/>
    </xf>
    <xf numFmtId="0" fontId="34" fillId="0" borderId="0" xfId="5" applyFont="1" applyAlignment="1" applyProtection="1">
      <alignment horizontal="left" vertical="center"/>
    </xf>
    <xf numFmtId="0" fontId="35" fillId="0" borderId="0" xfId="5" applyFont="1" applyAlignment="1" applyProtection="1">
      <alignment horizontal="left" vertical="center"/>
    </xf>
    <xf numFmtId="0" fontId="36" fillId="0" borderId="0" xfId="5" applyFont="1" applyAlignment="1" applyProtection="1">
      <alignment horizontal="left" vertical="center"/>
    </xf>
    <xf numFmtId="0" fontId="35" fillId="0" borderId="0" xfId="5" applyFont="1" applyAlignment="1" applyProtection="1">
      <alignment horizontal="right" vertical="center"/>
    </xf>
    <xf numFmtId="0" fontId="35" fillId="0" borderId="0" xfId="5" applyFont="1" applyFill="1" applyAlignment="1" applyProtection="1">
      <alignment horizontal="right" vertical="center"/>
    </xf>
    <xf numFmtId="0" fontId="35" fillId="0" borderId="0" xfId="5" applyFont="1" applyFill="1" applyAlignment="1" applyProtection="1">
      <alignment vertical="center"/>
    </xf>
    <xf numFmtId="0" fontId="35" fillId="0" borderId="0" xfId="5" applyFont="1" applyProtection="1">
      <alignment vertical="center"/>
    </xf>
    <xf numFmtId="0" fontId="35" fillId="2" borderId="0" xfId="5" applyFont="1" applyFill="1" applyAlignment="1" applyProtection="1">
      <alignment vertical="center"/>
    </xf>
    <xf numFmtId="0" fontId="35" fillId="2" borderId="0" xfId="5" applyFont="1" applyFill="1" applyProtection="1">
      <alignment vertical="center"/>
    </xf>
    <xf numFmtId="0" fontId="35" fillId="2" borderId="0" xfId="5" applyFont="1" applyFill="1" applyAlignment="1" applyProtection="1">
      <alignment horizontal="center" vertical="center"/>
    </xf>
    <xf numFmtId="0" fontId="34" fillId="2" borderId="0" xfId="5" quotePrefix="1" applyFont="1" applyFill="1" applyBorder="1" applyAlignment="1" applyProtection="1">
      <alignment vertical="center"/>
    </xf>
    <xf numFmtId="0" fontId="35" fillId="0" borderId="0" xfId="5" applyFont="1" applyAlignment="1" applyProtection="1">
      <alignment horizontal="center" vertical="center"/>
    </xf>
    <xf numFmtId="0" fontId="34" fillId="0" borderId="0" xfId="5" applyFont="1" applyAlignment="1" applyProtection="1">
      <alignment horizontal="right" vertical="center"/>
    </xf>
    <xf numFmtId="0" fontId="34" fillId="0" borderId="0" xfId="5" applyFont="1" applyBorder="1" applyProtection="1">
      <alignment vertical="center"/>
    </xf>
    <xf numFmtId="0" fontId="34" fillId="0" borderId="0" xfId="5" applyFont="1" applyBorder="1" applyAlignment="1" applyProtection="1">
      <alignment horizontal="left" vertical="center"/>
    </xf>
    <xf numFmtId="0" fontId="34" fillId="0" borderId="0" xfId="5" applyFont="1" applyBorder="1" applyAlignment="1" applyProtection="1">
      <alignment horizontal="right" vertical="center"/>
    </xf>
    <xf numFmtId="0" fontId="34" fillId="0" borderId="0" xfId="5" applyFont="1" applyBorder="1" applyAlignment="1" applyProtection="1">
      <alignment horizontal="center" vertical="center"/>
    </xf>
    <xf numFmtId="0" fontId="34" fillId="2" borderId="0" xfId="5" applyFont="1" applyFill="1" applyBorder="1" applyAlignment="1" applyProtection="1">
      <alignment vertical="center"/>
    </xf>
    <xf numFmtId="0" fontId="38" fillId="0" borderId="0" xfId="5" applyFont="1" applyProtection="1">
      <alignment vertical="center"/>
    </xf>
    <xf numFmtId="0" fontId="34" fillId="2" borderId="0" xfId="5" applyFont="1" applyFill="1" applyBorder="1" applyAlignment="1" applyProtection="1">
      <alignment horizontal="center" vertical="center"/>
    </xf>
    <xf numFmtId="20" fontId="34" fillId="2" borderId="0" xfId="5" applyNumberFormat="1" applyFont="1" applyFill="1" applyBorder="1" applyAlignment="1" applyProtection="1">
      <alignment vertical="center"/>
    </xf>
    <xf numFmtId="0" fontId="34" fillId="2" borderId="0" xfId="5" applyFont="1" applyFill="1" applyBorder="1" applyAlignment="1" applyProtection="1">
      <alignment horizontal="right" vertical="center"/>
    </xf>
    <xf numFmtId="176" fontId="34" fillId="2" borderId="0" xfId="5" applyNumberFormat="1" applyFont="1" applyFill="1" applyBorder="1" applyAlignment="1" applyProtection="1">
      <alignment vertical="center"/>
    </xf>
    <xf numFmtId="0" fontId="34" fillId="2" borderId="0" xfId="5" applyFont="1" applyFill="1" applyBorder="1" applyAlignment="1" applyProtection="1">
      <alignment horizontal="left" vertical="center"/>
    </xf>
    <xf numFmtId="176" fontId="34" fillId="0" borderId="0" xfId="5" applyNumberFormat="1" applyFont="1" applyBorder="1" applyAlignment="1" applyProtection="1">
      <alignment vertical="center"/>
    </xf>
    <xf numFmtId="0" fontId="35" fillId="0" borderId="0" xfId="5" applyFont="1" applyBorder="1" applyAlignment="1" applyProtection="1">
      <alignment horizontal="center" vertical="center"/>
    </xf>
    <xf numFmtId="20" fontId="34" fillId="0" borderId="0" xfId="5" applyNumberFormat="1" applyFont="1" applyBorder="1" applyAlignment="1" applyProtection="1">
      <alignment vertical="center"/>
    </xf>
    <xf numFmtId="0" fontId="34" fillId="0" borderId="0" xfId="5" applyFont="1" applyBorder="1" applyAlignment="1" applyProtection="1">
      <alignment vertical="center"/>
    </xf>
    <xf numFmtId="0" fontId="38" fillId="0" borderId="0" xfId="5" applyFont="1" applyBorder="1" applyAlignment="1" applyProtection="1">
      <alignment horizontal="left" vertical="center"/>
    </xf>
    <xf numFmtId="0" fontId="34" fillId="2" borderId="0" xfId="5" applyFont="1" applyFill="1" applyBorder="1" applyProtection="1">
      <alignment vertical="center"/>
    </xf>
    <xf numFmtId="0" fontId="35" fillId="0" borderId="0" xfId="5" applyFont="1" applyBorder="1" applyAlignment="1" applyProtection="1">
      <alignment vertical="center"/>
    </xf>
    <xf numFmtId="0" fontId="34" fillId="0" borderId="0" xfId="5" applyFont="1" applyAlignment="1" applyProtection="1">
      <alignment horizontal="center" vertical="center"/>
    </xf>
    <xf numFmtId="1" fontId="34" fillId="2" borderId="0" xfId="5" applyNumberFormat="1" applyFont="1" applyFill="1" applyBorder="1" applyAlignment="1" applyProtection="1">
      <alignment vertical="center"/>
    </xf>
    <xf numFmtId="0" fontId="38" fillId="0" borderId="0" xfId="5" applyFont="1" applyAlignment="1" applyProtection="1">
      <alignment horizontal="right" vertical="center"/>
    </xf>
    <xf numFmtId="0" fontId="38" fillId="0" borderId="0" xfId="5" applyFont="1" applyAlignment="1" applyProtection="1"/>
    <xf numFmtId="0" fontId="35" fillId="2" borderId="0" xfId="5" applyFont="1" applyFill="1" applyBorder="1" applyProtection="1">
      <alignment vertical="center"/>
    </xf>
    <xf numFmtId="0" fontId="38" fillId="0" borderId="0" xfId="5" applyFont="1" applyAlignment="1" applyProtection="1">
      <alignment horizontal="center" vertical="center"/>
    </xf>
    <xf numFmtId="0" fontId="39" fillId="2" borderId="0" xfId="5" applyFont="1" applyFill="1" applyBorder="1" applyAlignment="1" applyProtection="1">
      <alignment vertical="center"/>
    </xf>
    <xf numFmtId="0" fontId="39" fillId="0" borderId="0" xfId="5" applyFont="1" applyBorder="1" applyAlignment="1" applyProtection="1">
      <alignment vertical="center"/>
    </xf>
    <xf numFmtId="0" fontId="38" fillId="0" borderId="0" xfId="5" applyFont="1" applyAlignment="1" applyProtection="1">
      <alignment horizontal="left"/>
    </xf>
    <xf numFmtId="0" fontId="39" fillId="0" borderId="0" xfId="5" applyFont="1" applyBorder="1" applyAlignment="1" applyProtection="1">
      <alignment horizontal="left" vertical="center"/>
    </xf>
    <xf numFmtId="0" fontId="34" fillId="0" borderId="0" xfId="5" applyNumberFormat="1" applyFont="1" applyBorder="1" applyAlignment="1" applyProtection="1">
      <alignment horizontal="center" vertical="center"/>
    </xf>
    <xf numFmtId="20" fontId="35" fillId="0" borderId="0" xfId="5" applyNumberFormat="1" applyFont="1" applyBorder="1" applyAlignment="1" applyProtection="1">
      <alignment vertical="center"/>
    </xf>
    <xf numFmtId="0" fontId="35" fillId="0" borderId="0" xfId="5" applyFont="1" applyBorder="1" applyProtection="1">
      <alignment vertical="center"/>
    </xf>
    <xf numFmtId="0" fontId="36" fillId="0" borderId="0" xfId="5" applyFont="1" applyAlignment="1" applyProtection="1">
      <alignment horizontal="right" vertical="center"/>
    </xf>
    <xf numFmtId="0" fontId="40" fillId="0" borderId="0" xfId="5" applyFont="1" applyAlignment="1" applyProtection="1"/>
    <xf numFmtId="0" fontId="39" fillId="0" borderId="0" xfId="5" applyFont="1" applyProtection="1">
      <alignment vertical="center"/>
    </xf>
    <xf numFmtId="0" fontId="39" fillId="0" borderId="0" xfId="5" applyFont="1" applyAlignment="1" applyProtection="1">
      <alignment horizontal="left" vertical="center"/>
    </xf>
    <xf numFmtId="0" fontId="39" fillId="0" borderId="0" xfId="5" applyFont="1" applyAlignment="1" applyProtection="1">
      <alignment horizontal="right" vertical="center"/>
    </xf>
    <xf numFmtId="0" fontId="34" fillId="0" borderId="5" xfId="5" applyFont="1" applyBorder="1" applyAlignment="1" applyProtection="1">
      <alignment horizontal="center" vertical="center" wrapText="1"/>
    </xf>
    <xf numFmtId="0" fontId="34" fillId="0" borderId="28" xfId="5" applyFont="1" applyBorder="1" applyAlignment="1" applyProtection="1">
      <alignment horizontal="center" vertical="center" wrapText="1"/>
    </xf>
    <xf numFmtId="0" fontId="38" fillId="0" borderId="92" xfId="5" applyFont="1" applyBorder="1" applyAlignment="1" applyProtection="1">
      <alignment horizontal="center" vertical="center"/>
    </xf>
    <xf numFmtId="0" fontId="38" fillId="0" borderId="23" xfId="5" applyFont="1" applyBorder="1" applyAlignment="1" applyProtection="1">
      <alignment horizontal="center" vertical="center"/>
    </xf>
    <xf numFmtId="0" fontId="38" fillId="0" borderId="93" xfId="5" applyFont="1" applyBorder="1" applyAlignment="1" applyProtection="1">
      <alignment horizontal="center" vertical="center"/>
    </xf>
    <xf numFmtId="0" fontId="38" fillId="0" borderId="24" xfId="5" applyFont="1" applyBorder="1" applyAlignment="1" applyProtection="1">
      <alignment horizontal="center" vertical="center"/>
    </xf>
    <xf numFmtId="0" fontId="38" fillId="0" borderId="92" xfId="5" applyFont="1" applyFill="1" applyBorder="1" applyAlignment="1" applyProtection="1">
      <alignment horizontal="center" vertical="center"/>
    </xf>
    <xf numFmtId="0" fontId="38" fillId="0" borderId="23" xfId="5" applyFont="1" applyFill="1" applyBorder="1" applyAlignment="1" applyProtection="1">
      <alignment horizontal="center" vertical="center"/>
    </xf>
    <xf numFmtId="0" fontId="38" fillId="0" borderId="93" xfId="5" applyFont="1" applyFill="1" applyBorder="1" applyAlignment="1" applyProtection="1">
      <alignment horizontal="center" vertical="center"/>
    </xf>
    <xf numFmtId="0" fontId="34" fillId="0" borderId="8" xfId="5" applyFont="1" applyBorder="1" applyAlignment="1" applyProtection="1">
      <alignment horizontal="center" vertical="center" wrapText="1"/>
    </xf>
    <xf numFmtId="0" fontId="38" fillId="0" borderId="94" xfId="5" applyNumberFormat="1" applyFont="1" applyFill="1" applyBorder="1" applyAlignment="1" applyProtection="1">
      <alignment horizontal="center" vertical="center" wrapText="1"/>
    </xf>
    <xf numFmtId="0" fontId="38" fillId="0" borderId="95" xfId="5" applyNumberFormat="1" applyFont="1" applyFill="1" applyBorder="1" applyAlignment="1" applyProtection="1">
      <alignment horizontal="center" vertical="center" wrapText="1"/>
    </xf>
    <xf numFmtId="0" fontId="38" fillId="0" borderId="96" xfId="5" applyNumberFormat="1" applyFont="1" applyFill="1" applyBorder="1" applyAlignment="1" applyProtection="1">
      <alignment horizontal="center" vertical="center" wrapText="1"/>
    </xf>
    <xf numFmtId="0" fontId="34" fillId="3" borderId="5" xfId="5" applyFont="1" applyFill="1" applyBorder="1" applyAlignment="1" applyProtection="1">
      <alignment horizontal="center" vertical="center" wrapText="1"/>
      <protection locked="0"/>
    </xf>
    <xf numFmtId="0" fontId="34" fillId="3" borderId="127" xfId="5" applyFont="1" applyFill="1" applyBorder="1" applyAlignment="1" applyProtection="1">
      <alignment horizontal="center" vertical="center" shrinkToFit="1"/>
      <protection locked="0"/>
    </xf>
    <xf numFmtId="0" fontId="34" fillId="3" borderId="128" xfId="5" applyFont="1" applyFill="1" applyBorder="1" applyAlignment="1" applyProtection="1">
      <alignment horizontal="center" vertical="center" shrinkToFit="1"/>
      <protection locked="0"/>
    </xf>
    <xf numFmtId="0" fontId="34" fillId="3" borderId="129" xfId="5" applyFont="1" applyFill="1" applyBorder="1" applyAlignment="1" applyProtection="1">
      <alignment horizontal="center" vertical="center" shrinkToFit="1"/>
      <protection locked="0"/>
    </xf>
    <xf numFmtId="0" fontId="34" fillId="3" borderId="28" xfId="5" applyFont="1" applyFill="1" applyBorder="1" applyAlignment="1" applyProtection="1">
      <alignment horizontal="center" vertical="center" wrapText="1"/>
      <protection locked="0"/>
    </xf>
    <xf numFmtId="178" fontId="34" fillId="0" borderId="109" xfId="5" applyNumberFormat="1" applyFont="1" applyBorder="1" applyAlignment="1" applyProtection="1">
      <alignment horizontal="center" vertical="center" shrinkToFit="1"/>
    </xf>
    <xf numFmtId="178" fontId="34" fillId="0" borderId="110" xfId="5" applyNumberFormat="1" applyFont="1" applyBorder="1" applyAlignment="1" applyProtection="1">
      <alignment horizontal="center" vertical="center" shrinkToFit="1"/>
    </xf>
    <xf numFmtId="178" fontId="34" fillId="0" borderId="111" xfId="5" applyNumberFormat="1" applyFont="1" applyBorder="1" applyAlignment="1" applyProtection="1">
      <alignment horizontal="center" vertical="center" shrinkToFit="1"/>
    </xf>
    <xf numFmtId="0" fontId="34" fillId="3" borderId="29" xfId="5" applyFont="1" applyFill="1" applyBorder="1" applyAlignment="1" applyProtection="1">
      <alignment horizontal="center" vertical="center" wrapText="1"/>
      <protection locked="0"/>
    </xf>
    <xf numFmtId="178" fontId="34" fillId="0" borderId="117" xfId="5" applyNumberFormat="1" applyFont="1" applyBorder="1" applyAlignment="1" applyProtection="1">
      <alignment horizontal="center" vertical="center" shrinkToFit="1"/>
    </xf>
    <xf numFmtId="178" fontId="34" fillId="0" borderId="118" xfId="5" applyNumberFormat="1" applyFont="1" applyBorder="1" applyAlignment="1" applyProtection="1">
      <alignment horizontal="center" vertical="center" shrinkToFit="1"/>
    </xf>
    <xf numFmtId="178" fontId="34" fillId="0" borderId="119" xfId="5" applyNumberFormat="1" applyFont="1" applyBorder="1" applyAlignment="1" applyProtection="1">
      <alignment horizontal="center" vertical="center" shrinkToFit="1"/>
    </xf>
    <xf numFmtId="0" fontId="34" fillId="3" borderId="32" xfId="5" applyFont="1" applyFill="1" applyBorder="1" applyAlignment="1" applyProtection="1">
      <alignment horizontal="center" vertical="center" wrapText="1"/>
      <protection locked="0"/>
    </xf>
    <xf numFmtId="0" fontId="34" fillId="3" borderId="8" xfId="5" applyFont="1" applyFill="1" applyBorder="1" applyAlignment="1" applyProtection="1">
      <alignment horizontal="center" vertical="center" wrapText="1"/>
      <protection locked="0"/>
    </xf>
    <xf numFmtId="0" fontId="39" fillId="2" borderId="83" xfId="5" applyFont="1" applyFill="1" applyBorder="1" applyProtection="1">
      <alignment vertical="center"/>
    </xf>
    <xf numFmtId="0" fontId="43" fillId="2" borderId="85" xfId="5" applyFont="1" applyFill="1" applyBorder="1" applyAlignment="1" applyProtection="1">
      <alignment horizontal="center" vertical="center"/>
    </xf>
    <xf numFmtId="0" fontId="39" fillId="2" borderId="85" xfId="5" applyFont="1" applyFill="1" applyBorder="1" applyAlignment="1" applyProtection="1">
      <alignment horizontal="center" vertical="center" wrapText="1"/>
    </xf>
    <xf numFmtId="0" fontId="39" fillId="2" borderId="85" xfId="5" applyFont="1" applyFill="1" applyBorder="1" applyAlignment="1" applyProtection="1">
      <alignment horizontal="center" vertical="center" shrinkToFit="1"/>
    </xf>
    <xf numFmtId="0" fontId="44" fillId="2" borderId="85" xfId="5" applyFont="1" applyFill="1" applyBorder="1" applyAlignment="1" applyProtection="1">
      <alignment horizontal="center" vertical="center" wrapText="1"/>
    </xf>
    <xf numFmtId="1" fontId="39" fillId="2" borderId="85" xfId="5" applyNumberFormat="1" applyFont="1" applyFill="1" applyBorder="1" applyAlignment="1" applyProtection="1">
      <alignment horizontal="center" vertical="center" wrapText="1"/>
    </xf>
    <xf numFmtId="0" fontId="39" fillId="2" borderId="84" xfId="5" applyFont="1" applyFill="1" applyBorder="1" applyAlignment="1" applyProtection="1">
      <alignment horizontal="center" vertical="center" wrapText="1"/>
    </xf>
    <xf numFmtId="0" fontId="39" fillId="2" borderId="0" xfId="5" applyFont="1" applyFill="1" applyProtection="1">
      <alignment vertical="center"/>
    </xf>
    <xf numFmtId="0" fontId="38" fillId="0" borderId="1" xfId="5" applyFont="1" applyBorder="1" applyProtection="1">
      <alignment vertical="center"/>
    </xf>
    <xf numFmtId="0" fontId="38" fillId="0" borderId="9" xfId="5" applyFont="1" applyFill="1" applyBorder="1" applyAlignment="1" applyProtection="1">
      <alignment vertical="center" wrapText="1"/>
    </xf>
    <xf numFmtId="0" fontId="38" fillId="0" borderId="81" xfId="5" applyFont="1" applyFill="1" applyBorder="1" applyAlignment="1" applyProtection="1">
      <alignment vertical="center" wrapText="1"/>
    </xf>
    <xf numFmtId="0" fontId="38" fillId="0" borderId="159" xfId="5" applyFont="1" applyFill="1" applyBorder="1" applyAlignment="1">
      <alignment vertical="center" wrapText="1"/>
    </xf>
    <xf numFmtId="178" fontId="38" fillId="2" borderId="160" xfId="5" applyNumberFormat="1" applyFont="1" applyFill="1" applyBorder="1" applyAlignment="1" applyProtection="1">
      <alignment horizontal="center" vertical="center" shrinkToFit="1"/>
    </xf>
    <xf numFmtId="178" fontId="38" fillId="2" borderId="161" xfId="5" applyNumberFormat="1" applyFont="1" applyFill="1" applyBorder="1" applyAlignment="1" applyProtection="1">
      <alignment horizontal="center" vertical="center" shrinkToFit="1"/>
    </xf>
    <xf numFmtId="178" fontId="38" fillId="2" borderId="162" xfId="5" applyNumberFormat="1" applyFont="1" applyFill="1" applyBorder="1" applyAlignment="1" applyProtection="1">
      <alignment horizontal="center" vertical="center" shrinkToFit="1"/>
    </xf>
    <xf numFmtId="0" fontId="38" fillId="0" borderId="45" xfId="5" applyFont="1" applyBorder="1" applyProtection="1">
      <alignment vertical="center"/>
    </xf>
    <xf numFmtId="0" fontId="38" fillId="0" borderId="0" xfId="5" applyFont="1" applyFill="1" applyBorder="1" applyAlignment="1" applyProtection="1">
      <alignment vertical="center" wrapText="1"/>
    </xf>
    <xf numFmtId="0" fontId="38" fillId="0" borderId="35" xfId="5" applyFont="1" applyFill="1" applyBorder="1" applyAlignment="1" applyProtection="1">
      <alignment vertical="center" wrapText="1"/>
    </xf>
    <xf numFmtId="0" fontId="38" fillId="0" borderId="113" xfId="5" applyFont="1" applyFill="1" applyBorder="1" applyAlignment="1">
      <alignment vertical="center" wrapText="1"/>
    </xf>
    <xf numFmtId="0" fontId="38" fillId="0" borderId="122" xfId="5" applyFont="1" applyBorder="1" applyProtection="1">
      <alignment vertical="center"/>
    </xf>
    <xf numFmtId="0" fontId="38" fillId="0" borderId="22" xfId="5" applyFont="1" applyFill="1" applyBorder="1" applyAlignment="1" applyProtection="1">
      <alignment vertical="center" wrapText="1"/>
    </xf>
    <xf numFmtId="0" fontId="38" fillId="0" borderId="90" xfId="5" applyFont="1" applyBorder="1" applyProtection="1">
      <alignment vertical="center"/>
    </xf>
    <xf numFmtId="178" fontId="38" fillId="5" borderId="92" xfId="5" applyNumberFormat="1" applyFont="1" applyFill="1" applyBorder="1" applyAlignment="1" applyProtection="1">
      <alignment horizontal="center" vertical="center" shrinkToFit="1"/>
      <protection locked="0"/>
    </xf>
    <xf numFmtId="178" fontId="38" fillId="5" borderId="23" xfId="5" applyNumberFormat="1" applyFont="1" applyFill="1" applyBorder="1" applyAlignment="1" applyProtection="1">
      <alignment horizontal="center" vertical="center" shrinkToFit="1"/>
      <protection locked="0"/>
    </xf>
    <xf numFmtId="178" fontId="38" fillId="5" borderId="93" xfId="5" applyNumberFormat="1" applyFont="1" applyFill="1" applyBorder="1" applyAlignment="1" applyProtection="1">
      <alignment horizontal="center" vertical="center" shrinkToFit="1"/>
      <protection locked="0"/>
    </xf>
    <xf numFmtId="0" fontId="38" fillId="0" borderId="150" xfId="5" applyFont="1" applyBorder="1" applyProtection="1">
      <alignment vertical="center"/>
    </xf>
    <xf numFmtId="0" fontId="38" fillId="0" borderId="137" xfId="5" applyFont="1" applyFill="1" applyBorder="1" applyAlignment="1" applyProtection="1">
      <alignment vertical="center" wrapText="1"/>
    </xf>
    <xf numFmtId="178" fontId="38" fillId="0" borderId="92" xfId="5" applyNumberFormat="1" applyFont="1" applyFill="1" applyBorder="1" applyAlignment="1" applyProtection="1">
      <alignment horizontal="center" vertical="center" shrinkToFit="1"/>
    </xf>
    <xf numFmtId="178" fontId="38" fillId="0" borderId="23" xfId="5" applyNumberFormat="1" applyFont="1" applyFill="1" applyBorder="1" applyAlignment="1" applyProtection="1">
      <alignment horizontal="center" vertical="center" shrinkToFit="1"/>
    </xf>
    <xf numFmtId="178" fontId="38" fillId="0" borderId="93" xfId="5" applyNumberFormat="1" applyFont="1" applyFill="1" applyBorder="1" applyAlignment="1" applyProtection="1">
      <alignment horizontal="center" vertical="center" shrinkToFit="1"/>
    </xf>
    <xf numFmtId="178" fontId="38" fillId="2" borderId="92" xfId="5" applyNumberFormat="1" applyFont="1" applyFill="1" applyBorder="1" applyAlignment="1" applyProtection="1">
      <alignment horizontal="center" vertical="center" shrinkToFit="1"/>
    </xf>
    <xf numFmtId="178" fontId="38" fillId="2" borderId="23" xfId="5" applyNumberFormat="1" applyFont="1" applyFill="1" applyBorder="1" applyAlignment="1" applyProtection="1">
      <alignment horizontal="center" vertical="center" shrinkToFit="1"/>
    </xf>
    <xf numFmtId="178" fontId="38" fillId="2" borderId="93" xfId="5" applyNumberFormat="1" applyFont="1" applyFill="1" applyBorder="1" applyAlignment="1" applyProtection="1">
      <alignment horizontal="center" vertical="center" shrinkToFit="1"/>
    </xf>
    <xf numFmtId="178" fontId="38" fillId="2" borderId="152" xfId="5" applyNumberFormat="1" applyFont="1" applyFill="1" applyBorder="1" applyAlignment="1" applyProtection="1">
      <alignment horizontal="center" vertical="center" shrinkToFit="1"/>
    </xf>
    <xf numFmtId="178" fontId="38" fillId="2" borderId="20" xfId="5" applyNumberFormat="1" applyFont="1" applyFill="1" applyBorder="1" applyAlignment="1" applyProtection="1">
      <alignment horizontal="center" vertical="center" shrinkToFit="1"/>
    </xf>
    <xf numFmtId="178" fontId="38" fillId="2" borderId="153" xfId="5" applyNumberFormat="1" applyFont="1" applyFill="1" applyBorder="1" applyAlignment="1" applyProtection="1">
      <alignment horizontal="center" vertical="center" shrinkToFit="1"/>
    </xf>
    <xf numFmtId="178" fontId="38" fillId="2" borderId="6" xfId="5" applyNumberFormat="1" applyFont="1" applyFill="1" applyBorder="1" applyAlignment="1" applyProtection="1">
      <alignment horizontal="center" vertical="center" shrinkToFit="1"/>
    </xf>
    <xf numFmtId="178" fontId="38" fillId="2" borderId="24" xfId="5" applyNumberFormat="1" applyFont="1" applyFill="1" applyBorder="1" applyAlignment="1" applyProtection="1">
      <alignment horizontal="center" vertical="center" shrinkToFit="1"/>
    </xf>
    <xf numFmtId="178" fontId="38" fillId="2" borderId="94" xfId="5" applyNumberFormat="1" applyFont="1" applyFill="1" applyBorder="1" applyAlignment="1" applyProtection="1">
      <alignment horizontal="center" vertical="center" shrinkToFit="1"/>
    </xf>
    <xf numFmtId="178" fontId="38" fillId="2" borderId="95" xfId="5" applyNumberFormat="1" applyFont="1" applyFill="1" applyBorder="1" applyAlignment="1" applyProtection="1">
      <alignment horizontal="center" vertical="center" shrinkToFit="1"/>
    </xf>
    <xf numFmtId="178" fontId="38" fillId="2" borderId="96" xfId="5" applyNumberFormat="1" applyFont="1" applyFill="1" applyBorder="1" applyAlignment="1" applyProtection="1">
      <alignment horizontal="center" vertical="center" shrinkToFit="1"/>
    </xf>
    <xf numFmtId="178" fontId="38" fillId="2" borderId="42" xfId="5" applyNumberFormat="1" applyFont="1" applyFill="1" applyBorder="1" applyAlignment="1" applyProtection="1">
      <alignment horizontal="center" vertical="center" shrinkToFit="1"/>
    </xf>
    <xf numFmtId="0" fontId="40" fillId="0" borderId="0" xfId="5" applyFont="1" applyProtection="1">
      <alignment vertical="center"/>
    </xf>
    <xf numFmtId="0" fontId="39" fillId="0" borderId="0" xfId="5" applyFont="1" applyAlignment="1" applyProtection="1">
      <alignment vertical="center" shrinkToFit="1"/>
    </xf>
    <xf numFmtId="0" fontId="42" fillId="0" borderId="0" xfId="5" applyFont="1" applyAlignment="1" applyProtection="1">
      <alignment vertical="center" shrinkToFit="1"/>
    </xf>
    <xf numFmtId="0" fontId="39" fillId="0" borderId="0" xfId="5" applyFont="1" applyFill="1" applyProtection="1">
      <alignment vertical="center"/>
    </xf>
    <xf numFmtId="0" fontId="39" fillId="0" borderId="0" xfId="5" applyFont="1" applyFill="1" applyAlignment="1" applyProtection="1">
      <alignment vertical="center" wrapText="1"/>
    </xf>
    <xf numFmtId="0" fontId="39" fillId="0" borderId="0" xfId="5" applyFont="1" applyAlignment="1" applyProtection="1">
      <alignment vertical="center" wrapText="1"/>
    </xf>
    <xf numFmtId="0" fontId="39" fillId="0" borderId="0" xfId="5" applyFont="1" applyFill="1" applyBorder="1" applyProtection="1">
      <alignment vertical="center"/>
    </xf>
    <xf numFmtId="0" fontId="39" fillId="0" borderId="0" xfId="5" applyFont="1" applyBorder="1" applyProtection="1">
      <alignment vertical="center"/>
    </xf>
    <xf numFmtId="0" fontId="38" fillId="0" borderId="0" xfId="5" applyFont="1" applyFill="1" applyAlignment="1" applyProtection="1"/>
    <xf numFmtId="0" fontId="38" fillId="0" borderId="0" xfId="5" applyFont="1" applyFill="1" applyAlignment="1" applyProtection="1">
      <alignment vertical="center"/>
    </xf>
    <xf numFmtId="0" fontId="38" fillId="0" borderId="0" xfId="5" applyFont="1" applyFill="1" applyBorder="1" applyAlignment="1" applyProtection="1">
      <alignment horizontal="justify" vertical="center" wrapText="1"/>
    </xf>
    <xf numFmtId="0" fontId="39" fillId="0" borderId="0" xfId="5" applyFont="1" applyFill="1" applyAlignment="1" applyProtection="1">
      <alignment vertical="center" textRotation="90"/>
    </xf>
    <xf numFmtId="0" fontId="39" fillId="0" borderId="0" xfId="5" applyFont="1" applyFill="1" applyAlignment="1" applyProtection="1">
      <alignment horizontal="left" vertical="center"/>
    </xf>
    <xf numFmtId="0" fontId="50" fillId="2" borderId="0" xfId="5" applyFont="1" applyFill="1" applyAlignment="1" applyProtection="1">
      <alignment horizontal="left" vertical="center"/>
    </xf>
    <xf numFmtId="0" fontId="51" fillId="2" borderId="0" xfId="5" applyFont="1" applyFill="1" applyAlignment="1" applyProtection="1">
      <alignment horizontal="center" vertical="center"/>
    </xf>
    <xf numFmtId="0" fontId="51" fillId="2" borderId="0" xfId="5" applyFont="1" applyFill="1" applyProtection="1">
      <alignment vertical="center"/>
    </xf>
    <xf numFmtId="0" fontId="51" fillId="2" borderId="0" xfId="5" applyFont="1" applyFill="1" applyAlignment="1" applyProtection="1">
      <alignment horizontal="left" vertical="center"/>
    </xf>
    <xf numFmtId="0" fontId="52" fillId="2" borderId="0" xfId="5" applyFont="1" applyFill="1" applyProtection="1">
      <alignment vertical="center"/>
    </xf>
    <xf numFmtId="0" fontId="52" fillId="2" borderId="0" xfId="5" applyFont="1" applyFill="1" applyAlignment="1" applyProtection="1">
      <alignment horizontal="left" vertical="center"/>
    </xf>
    <xf numFmtId="0" fontId="51" fillId="5" borderId="23" xfId="5" applyFont="1" applyFill="1" applyBorder="1" applyAlignment="1" applyProtection="1">
      <alignment horizontal="center" vertical="center"/>
      <protection locked="0"/>
    </xf>
    <xf numFmtId="20" fontId="51" fillId="5" borderId="23" xfId="5" applyNumberFormat="1" applyFont="1" applyFill="1" applyBorder="1" applyAlignment="1" applyProtection="1">
      <alignment horizontal="center" vertical="center"/>
      <protection locked="0"/>
    </xf>
    <xf numFmtId="0" fontId="51" fillId="2" borderId="23" xfId="5" applyFont="1" applyFill="1" applyBorder="1" applyAlignment="1" applyProtection="1">
      <alignment horizontal="center" vertical="center"/>
    </xf>
    <xf numFmtId="177" fontId="51" fillId="2" borderId="23" xfId="5" applyNumberFormat="1" applyFont="1" applyFill="1" applyBorder="1" applyAlignment="1" applyProtection="1">
      <alignment horizontal="center" vertical="center"/>
    </xf>
    <xf numFmtId="0" fontId="51" fillId="2" borderId="23" xfId="5" applyNumberFormat="1" applyFont="1" applyFill="1" applyBorder="1" applyAlignment="1" applyProtection="1">
      <alignment horizontal="center" vertical="center"/>
    </xf>
    <xf numFmtId="0" fontId="51" fillId="5" borderId="23" xfId="5" applyFont="1" applyFill="1" applyBorder="1" applyAlignment="1" applyProtection="1">
      <alignment horizontal="left" vertical="center"/>
      <protection locked="0"/>
    </xf>
    <xf numFmtId="0" fontId="51" fillId="2" borderId="23" xfId="6" applyNumberFormat="1" applyFont="1" applyFill="1" applyBorder="1" applyAlignment="1" applyProtection="1">
      <alignment horizontal="center" vertical="center"/>
    </xf>
    <xf numFmtId="20" fontId="51" fillId="2" borderId="23" xfId="5" applyNumberFormat="1" applyFont="1" applyFill="1" applyBorder="1" applyAlignment="1" applyProtection="1">
      <alignment horizontal="center" vertical="center"/>
    </xf>
    <xf numFmtId="0" fontId="53" fillId="2" borderId="0" xfId="5" applyFont="1" applyFill="1" applyAlignment="1" applyProtection="1">
      <alignment horizontal="left" vertical="center"/>
    </xf>
    <xf numFmtId="0" fontId="51" fillId="2" borderId="0" xfId="5" applyFont="1" applyFill="1" applyAlignment="1" applyProtection="1">
      <alignment vertical="center"/>
    </xf>
    <xf numFmtId="0" fontId="3" fillId="2" borderId="0" xfId="5" applyFill="1">
      <alignment vertical="center"/>
    </xf>
    <xf numFmtId="0" fontId="39" fillId="2" borderId="0" xfId="5" applyFont="1" applyFill="1" applyAlignment="1">
      <alignment horizontal="left" vertical="center"/>
    </xf>
    <xf numFmtId="0" fontId="36" fillId="2" borderId="0" xfId="5" applyFont="1" applyFill="1" applyAlignment="1">
      <alignment horizontal="left" vertical="center"/>
    </xf>
    <xf numFmtId="0" fontId="39" fillId="2" borderId="0" xfId="5" applyFont="1" applyFill="1">
      <alignment vertical="center"/>
    </xf>
    <xf numFmtId="0" fontId="39" fillId="5" borderId="23" xfId="5" applyFont="1" applyFill="1" applyBorder="1" applyAlignment="1">
      <alignment horizontal="left" vertical="center"/>
    </xf>
    <xf numFmtId="0" fontId="39" fillId="2" borderId="0" xfId="5" applyFont="1" applyFill="1" applyAlignment="1">
      <alignment vertical="center"/>
    </xf>
    <xf numFmtId="0" fontId="39" fillId="3" borderId="23" xfId="5" applyFont="1" applyFill="1" applyBorder="1" applyAlignment="1">
      <alignment horizontal="left" vertical="center"/>
    </xf>
    <xf numFmtId="0" fontId="45" fillId="2" borderId="0" xfId="5" applyFont="1" applyFill="1" applyAlignment="1">
      <alignment horizontal="left" vertical="center"/>
    </xf>
    <xf numFmtId="0" fontId="39" fillId="2" borderId="0" xfId="5" applyFont="1" applyFill="1" applyBorder="1" applyAlignment="1">
      <alignment horizontal="center" vertical="center"/>
    </xf>
    <xf numFmtId="0" fontId="39" fillId="2" borderId="0" xfId="5" applyFont="1" applyFill="1" applyBorder="1" applyAlignment="1">
      <alignment horizontal="left" vertical="center"/>
    </xf>
    <xf numFmtId="0" fontId="39" fillId="2" borderId="23" xfId="5" applyFont="1" applyFill="1" applyBorder="1" applyAlignment="1">
      <alignment horizontal="center" vertical="center"/>
    </xf>
    <xf numFmtId="0" fontId="39" fillId="2" borderId="23" xfId="5" applyFont="1" applyFill="1" applyBorder="1" applyAlignment="1">
      <alignment horizontal="left" vertical="center"/>
    </xf>
    <xf numFmtId="0" fontId="46" fillId="2" borderId="0" xfId="5" applyFont="1" applyFill="1">
      <alignment vertical="center"/>
    </xf>
    <xf numFmtId="0" fontId="46" fillId="2" borderId="0" xfId="5" applyFont="1" applyFill="1" applyAlignment="1">
      <alignment horizontal="left" vertical="center"/>
    </xf>
    <xf numFmtId="0" fontId="39" fillId="2" borderId="0" xfId="5" applyFont="1" applyFill="1" applyBorder="1">
      <alignment vertical="center"/>
    </xf>
    <xf numFmtId="0" fontId="40" fillId="2" borderId="0" xfId="5" applyFont="1" applyFill="1" applyAlignment="1">
      <alignment vertical="center"/>
    </xf>
    <xf numFmtId="0" fontId="46" fillId="2" borderId="0" xfId="5" applyFont="1" applyFill="1" applyBorder="1">
      <alignment vertical="center"/>
    </xf>
    <xf numFmtId="0" fontId="46" fillId="2" borderId="0" xfId="5" applyFont="1" applyFill="1" applyBorder="1" applyAlignment="1">
      <alignment vertical="center"/>
    </xf>
    <xf numFmtId="0" fontId="46" fillId="2" borderId="0" xfId="5" applyFont="1" applyFill="1" applyBorder="1" applyAlignment="1">
      <alignment vertical="center" shrinkToFit="1"/>
    </xf>
    <xf numFmtId="0" fontId="39" fillId="2" borderId="0" xfId="5" applyFont="1" applyFill="1" applyAlignment="1">
      <alignment vertical="center" wrapText="1"/>
    </xf>
    <xf numFmtId="0" fontId="38" fillId="2" borderId="0" xfId="5" applyFont="1" applyFill="1" applyAlignment="1"/>
    <xf numFmtId="0" fontId="38" fillId="2" borderId="0" xfId="5" applyFont="1" applyFill="1">
      <alignment vertical="center"/>
    </xf>
    <xf numFmtId="0" fontId="38" fillId="2" borderId="0" xfId="5" applyFont="1" applyFill="1" applyAlignment="1">
      <alignment vertical="center" wrapText="1"/>
    </xf>
    <xf numFmtId="0" fontId="38" fillId="2" borderId="0" xfId="5" applyFont="1" applyFill="1" applyAlignment="1">
      <alignment horizontal="justify" vertical="center" wrapText="1"/>
    </xf>
    <xf numFmtId="0" fontId="34" fillId="0" borderId="0" xfId="7" applyFont="1">
      <alignment vertical="center"/>
    </xf>
    <xf numFmtId="0" fontId="34" fillId="0" borderId="0" xfId="7" applyFont="1" applyAlignment="1">
      <alignment horizontal="left" vertical="center"/>
    </xf>
    <xf numFmtId="0" fontId="35" fillId="0" borderId="0" xfId="7" applyFont="1" applyAlignment="1">
      <alignment horizontal="left" vertical="center"/>
    </xf>
    <xf numFmtId="0" fontId="36" fillId="0" borderId="0" xfId="7" applyFont="1" applyAlignment="1">
      <alignment horizontal="left" vertical="center"/>
    </xf>
    <xf numFmtId="0" fontId="35" fillId="0" borderId="0" xfId="7" applyFont="1" applyAlignment="1">
      <alignment horizontal="right" vertical="center"/>
    </xf>
    <xf numFmtId="0" fontId="35" fillId="0" borderId="0" xfId="7" applyFont="1" applyFill="1" applyAlignment="1">
      <alignment horizontal="right" vertical="center"/>
    </xf>
    <xf numFmtId="0" fontId="35" fillId="0" borderId="0" xfId="7" applyFont="1" applyFill="1" applyAlignment="1">
      <alignment vertical="center"/>
    </xf>
    <xf numFmtId="0" fontId="35" fillId="0" borderId="0" xfId="7" applyFont="1" applyProtection="1">
      <alignment vertical="center"/>
    </xf>
    <xf numFmtId="0" fontId="35" fillId="0" borderId="0" xfId="7" applyFont="1" applyAlignment="1" applyProtection="1">
      <alignment horizontal="left" vertical="center"/>
    </xf>
    <xf numFmtId="0" fontId="35" fillId="0" borderId="0" xfId="7" applyFont="1" applyAlignment="1" applyProtection="1">
      <alignment horizontal="right" vertical="center"/>
    </xf>
    <xf numFmtId="0" fontId="35" fillId="2" borderId="0" xfId="7" applyFont="1" applyFill="1" applyAlignment="1" applyProtection="1">
      <alignment vertical="center"/>
    </xf>
    <xf numFmtId="0" fontId="35" fillId="2" borderId="0" xfId="7" applyFont="1" applyFill="1" applyProtection="1">
      <alignment vertical="center"/>
    </xf>
    <xf numFmtId="0" fontId="35" fillId="2" borderId="0" xfId="7" applyFont="1" applyFill="1" applyAlignment="1" applyProtection="1">
      <alignment horizontal="center" vertical="center"/>
    </xf>
    <xf numFmtId="0" fontId="35" fillId="0" borderId="0" xfId="7" applyFont="1">
      <alignment vertical="center"/>
    </xf>
    <xf numFmtId="0" fontId="34" fillId="2" borderId="0" xfId="7" quotePrefix="1" applyFont="1" applyFill="1" applyBorder="1" applyAlignment="1">
      <alignment vertical="center"/>
    </xf>
    <xf numFmtId="0" fontId="35" fillId="0" borderId="0" xfId="7" applyFont="1" applyAlignment="1" applyProtection="1">
      <alignment horizontal="center" vertical="center"/>
    </xf>
    <xf numFmtId="0" fontId="34" fillId="0" borderId="0" xfId="7" applyFont="1" applyProtection="1">
      <alignment vertical="center"/>
    </xf>
    <xf numFmtId="0" fontId="34" fillId="0" borderId="0" xfId="7" applyFont="1" applyAlignment="1">
      <alignment horizontal="right" vertical="center"/>
    </xf>
    <xf numFmtId="0" fontId="34" fillId="0" borderId="0" xfId="7" applyFont="1" applyBorder="1" applyProtection="1">
      <alignment vertical="center"/>
    </xf>
    <xf numFmtId="0" fontId="34" fillId="0" borderId="0" xfId="7" applyFont="1" applyBorder="1" applyAlignment="1" applyProtection="1">
      <alignment horizontal="left" vertical="center"/>
    </xf>
    <xf numFmtId="0" fontId="34" fillId="0" borderId="0" xfId="7" applyFont="1" applyBorder="1" applyAlignment="1" applyProtection="1">
      <alignment horizontal="right" vertical="center"/>
    </xf>
    <xf numFmtId="0" fontId="34" fillId="0" borderId="0" xfId="7" applyFont="1" applyBorder="1" applyAlignment="1" applyProtection="1">
      <alignment horizontal="center" vertical="center"/>
    </xf>
    <xf numFmtId="0" fontId="34" fillId="2" borderId="0" xfId="7" applyFont="1" applyFill="1" applyBorder="1" applyAlignment="1" applyProtection="1">
      <alignment vertical="center"/>
    </xf>
    <xf numFmtId="0" fontId="38" fillId="0" borderId="0" xfId="7" applyFont="1" applyProtection="1">
      <alignment vertical="center"/>
    </xf>
    <xf numFmtId="0" fontId="34" fillId="2" borderId="0" xfId="7" applyFont="1" applyFill="1" applyBorder="1" applyAlignment="1" applyProtection="1">
      <alignment horizontal="center" vertical="center"/>
    </xf>
    <xf numFmtId="20" fontId="34" fillId="2" borderId="0" xfId="7" applyNumberFormat="1" applyFont="1" applyFill="1" applyBorder="1" applyAlignment="1" applyProtection="1">
      <alignment vertical="center"/>
    </xf>
    <xf numFmtId="0" fontId="34" fillId="2" borderId="0" xfId="7" applyFont="1" applyFill="1" applyBorder="1" applyAlignment="1" applyProtection="1">
      <alignment horizontal="right" vertical="center"/>
    </xf>
    <xf numFmtId="176" fontId="34" fillId="2" borderId="0" xfId="7" applyNumberFormat="1" applyFont="1" applyFill="1" applyBorder="1" applyAlignment="1" applyProtection="1">
      <alignment vertical="center"/>
    </xf>
    <xf numFmtId="0" fontId="34" fillId="2" borderId="0" xfId="7" applyFont="1" applyFill="1" applyBorder="1" applyAlignment="1" applyProtection="1">
      <alignment horizontal="left" vertical="center"/>
    </xf>
    <xf numFmtId="176" fontId="34" fillId="0" borderId="0" xfId="7" applyNumberFormat="1" applyFont="1" applyBorder="1" applyAlignment="1" applyProtection="1">
      <alignment vertical="center"/>
    </xf>
    <xf numFmtId="0" fontId="35" fillId="0" borderId="0" xfId="7" applyFont="1" applyBorder="1" applyAlignment="1" applyProtection="1">
      <alignment horizontal="center" vertical="center"/>
    </xf>
    <xf numFmtId="20" fontId="34" fillId="0" borderId="0" xfId="7" applyNumberFormat="1" applyFont="1" applyBorder="1" applyAlignment="1" applyProtection="1">
      <alignment vertical="center"/>
    </xf>
    <xf numFmtId="0" fontId="34" fillId="0" borderId="0" xfId="7" applyFont="1" applyBorder="1" applyAlignment="1" applyProtection="1">
      <alignment vertical="center"/>
    </xf>
    <xf numFmtId="0" fontId="38" fillId="0" borderId="0" xfId="7" applyFont="1" applyBorder="1" applyAlignment="1" applyProtection="1">
      <alignment horizontal="left" vertical="center"/>
    </xf>
    <xf numFmtId="0" fontId="34" fillId="2" borderId="0" xfId="7" applyFont="1" applyFill="1" applyBorder="1" applyAlignment="1" applyProtection="1">
      <alignment vertical="center"/>
      <protection locked="0"/>
    </xf>
    <xf numFmtId="0" fontId="34" fillId="2" borderId="0" xfId="7" applyFont="1" applyFill="1" applyBorder="1" applyAlignment="1">
      <alignment horizontal="center" vertical="center"/>
    </xf>
    <xf numFmtId="0" fontId="34" fillId="2" borderId="0" xfId="7" applyFont="1" applyFill="1" applyBorder="1" applyProtection="1">
      <alignment vertical="center"/>
    </xf>
    <xf numFmtId="0" fontId="35" fillId="0" borderId="0" xfId="7" applyFont="1" applyBorder="1" applyAlignment="1" applyProtection="1">
      <alignment vertical="center"/>
    </xf>
    <xf numFmtId="0" fontId="34" fillId="0" borderId="0" xfId="7" applyFont="1" applyAlignment="1" applyProtection="1">
      <alignment horizontal="center" vertical="center"/>
    </xf>
    <xf numFmtId="1" fontId="34" fillId="2" borderId="0" xfId="7" applyNumberFormat="1" applyFont="1" applyFill="1" applyBorder="1" applyAlignment="1" applyProtection="1">
      <alignment vertical="center"/>
    </xf>
    <xf numFmtId="0" fontId="34" fillId="0" borderId="0" xfId="7" applyFont="1" applyAlignment="1">
      <alignment horizontal="center" vertical="center"/>
    </xf>
    <xf numFmtId="0" fontId="34" fillId="0" borderId="0" xfId="7" applyFont="1" applyBorder="1" applyAlignment="1">
      <alignment vertical="center"/>
    </xf>
    <xf numFmtId="0" fontId="38" fillId="0" borderId="0" xfId="7" applyFont="1" applyAlignment="1">
      <alignment horizontal="right" vertical="center"/>
    </xf>
    <xf numFmtId="0" fontId="38" fillId="0" borderId="0" xfId="7" applyFont="1" applyAlignment="1"/>
    <xf numFmtId="0" fontId="35" fillId="2" borderId="0" xfId="7" applyFont="1" applyFill="1" applyBorder="1" applyProtection="1">
      <alignment vertical="center"/>
    </xf>
    <xf numFmtId="0" fontId="38" fillId="0" borderId="0" xfId="7" applyFont="1" applyAlignment="1" applyProtection="1">
      <alignment horizontal="center" vertical="center"/>
    </xf>
    <xf numFmtId="0" fontId="34" fillId="0" borderId="0" xfId="7" applyFont="1" applyBorder="1" applyAlignment="1">
      <alignment horizontal="center" vertical="center"/>
    </xf>
    <xf numFmtId="0" fontId="39" fillId="2" borderId="0" xfId="7" applyFont="1" applyFill="1" applyBorder="1" applyAlignment="1" applyProtection="1">
      <alignment vertical="center"/>
    </xf>
    <xf numFmtId="0" fontId="39" fillId="0" borderId="0" xfId="7" applyFont="1" applyBorder="1" applyAlignment="1" applyProtection="1">
      <alignment vertical="center"/>
    </xf>
    <xf numFmtId="0" fontId="38" fillId="0" borderId="0" xfId="7" applyFont="1" applyAlignment="1">
      <alignment horizontal="left"/>
    </xf>
    <xf numFmtId="0" fontId="39" fillId="0" borderId="0" xfId="7" applyFont="1" applyBorder="1" applyAlignment="1" applyProtection="1">
      <alignment horizontal="left" vertical="center"/>
    </xf>
    <xf numFmtId="0" fontId="34" fillId="0" borderId="0" xfId="7" applyFont="1" applyAlignment="1" applyProtection="1">
      <alignment horizontal="right" vertical="center"/>
    </xf>
    <xf numFmtId="0" fontId="34" fillId="0" borderId="0" xfId="7" applyFont="1" applyBorder="1" applyAlignment="1">
      <alignment horizontal="right" vertical="center"/>
    </xf>
    <xf numFmtId="0" fontId="34" fillId="0" borderId="0" xfId="7" applyFont="1" applyBorder="1" applyAlignment="1">
      <alignment horizontal="left" vertical="center"/>
    </xf>
    <xf numFmtId="0" fontId="34" fillId="0" borderId="0" xfId="7" applyNumberFormat="1" applyFont="1" applyBorder="1" applyAlignment="1" applyProtection="1">
      <alignment horizontal="center" vertical="center"/>
    </xf>
    <xf numFmtId="20" fontId="35" fillId="0" borderId="0" xfId="7" applyNumberFormat="1" applyFont="1" applyBorder="1" applyAlignment="1" applyProtection="1">
      <alignment vertical="center"/>
    </xf>
    <xf numFmtId="0" fontId="35" fillId="0" borderId="0" xfId="7" applyFont="1" applyBorder="1" applyProtection="1">
      <alignment vertical="center"/>
    </xf>
    <xf numFmtId="0" fontId="35" fillId="0" borderId="0" xfId="7" applyFont="1" applyAlignment="1">
      <alignment horizontal="center" vertical="center"/>
    </xf>
    <xf numFmtId="0" fontId="35" fillId="0" borderId="0" xfId="7" applyFont="1" applyBorder="1" applyAlignment="1">
      <alignment vertical="center"/>
    </xf>
    <xf numFmtId="0" fontId="36" fillId="0" borderId="0" xfId="7" applyFont="1" applyAlignment="1">
      <alignment horizontal="right" vertical="center"/>
    </xf>
    <xf numFmtId="0" fontId="35" fillId="0" borderId="0" xfId="7" applyFont="1" applyBorder="1" applyAlignment="1">
      <alignment horizontal="center" vertical="center"/>
    </xf>
    <xf numFmtId="0" fontId="40" fillId="0" borderId="0" xfId="7" applyFont="1" applyAlignment="1"/>
    <xf numFmtId="0" fontId="39" fillId="0" borderId="0" xfId="7" applyFont="1" applyProtection="1">
      <alignment vertical="center"/>
    </xf>
    <xf numFmtId="0" fontId="39" fillId="0" borderId="0" xfId="7" applyFont="1" applyAlignment="1" applyProtection="1">
      <alignment horizontal="left" vertical="center"/>
    </xf>
    <xf numFmtId="0" fontId="39" fillId="0" borderId="0" xfId="7" applyFont="1">
      <alignment vertical="center"/>
    </xf>
    <xf numFmtId="0" fontId="39" fillId="0" borderId="0" xfId="7" applyFont="1" applyAlignment="1">
      <alignment horizontal="right" vertical="center"/>
    </xf>
    <xf numFmtId="0" fontId="34" fillId="0" borderId="5" xfId="7" applyFont="1" applyBorder="1" applyAlignment="1">
      <alignment horizontal="center" vertical="center" wrapText="1"/>
    </xf>
    <xf numFmtId="0" fontId="34" fillId="0" borderId="28" xfId="7" applyFont="1" applyBorder="1" applyAlignment="1">
      <alignment horizontal="center" vertical="center" wrapText="1"/>
    </xf>
    <xf numFmtId="0" fontId="38" fillId="0" borderId="92" xfId="7" applyFont="1" applyBorder="1" applyAlignment="1">
      <alignment horizontal="center" vertical="center"/>
    </xf>
    <xf numFmtId="0" fontId="38" fillId="0" borderId="23" xfId="7" applyFont="1" applyBorder="1" applyAlignment="1">
      <alignment horizontal="center" vertical="center"/>
    </xf>
    <xf numFmtId="0" fontId="38" fillId="0" borderId="93" xfId="7" applyFont="1" applyBorder="1" applyAlignment="1">
      <alignment horizontal="center" vertical="center"/>
    </xf>
    <xf numFmtId="0" fontId="38" fillId="0" borderId="24" xfId="7" applyFont="1" applyBorder="1" applyAlignment="1">
      <alignment horizontal="center" vertical="center"/>
    </xf>
    <xf numFmtId="0" fontId="38" fillId="0" borderId="92" xfId="7" applyFont="1" applyFill="1" applyBorder="1" applyAlignment="1">
      <alignment horizontal="center" vertical="center"/>
    </xf>
    <xf numFmtId="0" fontId="38" fillId="0" borderId="23" xfId="7" applyFont="1" applyFill="1" applyBorder="1" applyAlignment="1">
      <alignment horizontal="center" vertical="center"/>
    </xf>
    <xf numFmtId="0" fontId="38" fillId="0" borderId="93" xfId="7" applyFont="1" applyFill="1" applyBorder="1" applyAlignment="1">
      <alignment horizontal="center" vertical="center"/>
    </xf>
    <xf numFmtId="0" fontId="34" fillId="0" borderId="8" xfId="7" applyFont="1" applyBorder="1" applyAlignment="1">
      <alignment horizontal="center" vertical="center" wrapText="1"/>
    </xf>
    <xf numFmtId="0" fontId="38" fillId="0" borderId="94" xfId="7" applyNumberFormat="1" applyFont="1" applyFill="1" applyBorder="1" applyAlignment="1">
      <alignment horizontal="center" vertical="center" wrapText="1"/>
    </xf>
    <xf numFmtId="0" fontId="38" fillId="0" borderId="95" xfId="7" applyNumberFormat="1" applyFont="1" applyFill="1" applyBorder="1" applyAlignment="1">
      <alignment horizontal="center" vertical="center" wrapText="1"/>
    </xf>
    <xf numFmtId="0" fontId="38" fillId="0" borderId="96" xfId="7" applyNumberFormat="1" applyFont="1" applyFill="1" applyBorder="1" applyAlignment="1">
      <alignment horizontal="center" vertical="center" wrapText="1"/>
    </xf>
    <xf numFmtId="0" fontId="34" fillId="3" borderId="5" xfId="7" applyFont="1" applyFill="1" applyBorder="1" applyAlignment="1" applyProtection="1">
      <alignment horizontal="center" vertical="center" wrapText="1"/>
      <protection locked="0"/>
    </xf>
    <xf numFmtId="0" fontId="34" fillId="3" borderId="127" xfId="7" applyFont="1" applyFill="1" applyBorder="1" applyAlignment="1" applyProtection="1">
      <alignment horizontal="center" vertical="center" shrinkToFit="1"/>
      <protection locked="0"/>
    </xf>
    <xf numFmtId="0" fontId="34" fillId="3" borderId="128" xfId="7" applyFont="1" applyFill="1" applyBorder="1" applyAlignment="1" applyProtection="1">
      <alignment horizontal="center" vertical="center" shrinkToFit="1"/>
      <protection locked="0"/>
    </xf>
    <xf numFmtId="0" fontId="34" fillId="3" borderId="129" xfId="7" applyFont="1" applyFill="1" applyBorder="1" applyAlignment="1" applyProtection="1">
      <alignment horizontal="center" vertical="center" shrinkToFit="1"/>
      <protection locked="0"/>
    </xf>
    <xf numFmtId="0" fontId="34" fillId="3" borderId="28" xfId="7" applyFont="1" applyFill="1" applyBorder="1" applyAlignment="1" applyProtection="1">
      <alignment horizontal="center" vertical="center" wrapText="1"/>
      <protection locked="0"/>
    </xf>
    <xf numFmtId="178" fontId="34" fillId="0" borderId="109" xfId="7" applyNumberFormat="1" applyFont="1" applyBorder="1" applyAlignment="1">
      <alignment horizontal="center" vertical="center" shrinkToFit="1"/>
    </xf>
    <xf numFmtId="178" fontId="34" fillId="0" borderId="110" xfId="7" applyNumberFormat="1" applyFont="1" applyBorder="1" applyAlignment="1">
      <alignment horizontal="center" vertical="center" shrinkToFit="1"/>
    </xf>
    <xf numFmtId="178" fontId="34" fillId="0" borderId="111" xfId="7" applyNumberFormat="1" applyFont="1" applyBorder="1" applyAlignment="1">
      <alignment horizontal="center" vertical="center" shrinkToFit="1"/>
    </xf>
    <xf numFmtId="0" fontId="34" fillId="3" borderId="29" xfId="7" applyFont="1" applyFill="1" applyBorder="1" applyAlignment="1" applyProtection="1">
      <alignment horizontal="center" vertical="center" wrapText="1"/>
      <protection locked="0"/>
    </xf>
    <xf numFmtId="178" fontId="34" fillId="0" borderId="117" xfId="7" applyNumberFormat="1" applyFont="1" applyBorder="1" applyAlignment="1">
      <alignment horizontal="center" vertical="center" shrinkToFit="1"/>
    </xf>
    <xf numFmtId="178" fontId="34" fillId="0" borderId="118" xfId="7" applyNumberFormat="1" applyFont="1" applyBorder="1" applyAlignment="1">
      <alignment horizontal="center" vertical="center" shrinkToFit="1"/>
    </xf>
    <xf numFmtId="178" fontId="34" fillId="0" borderId="119" xfId="7" applyNumberFormat="1" applyFont="1" applyBorder="1" applyAlignment="1">
      <alignment horizontal="center" vertical="center" shrinkToFit="1"/>
    </xf>
    <xf numFmtId="0" fontId="34" fillId="3" borderId="32" xfId="7" applyFont="1" applyFill="1" applyBorder="1" applyAlignment="1" applyProtection="1">
      <alignment horizontal="center" vertical="center" wrapText="1"/>
      <protection locked="0"/>
    </xf>
    <xf numFmtId="0" fontId="34" fillId="3" borderId="8" xfId="7" applyFont="1" applyFill="1" applyBorder="1" applyAlignment="1" applyProtection="1">
      <alignment horizontal="center" vertical="center" wrapText="1"/>
      <protection locked="0"/>
    </xf>
    <xf numFmtId="0" fontId="39" fillId="2" borderId="83" xfId="7" applyFont="1" applyFill="1" applyBorder="1">
      <alignment vertical="center"/>
    </xf>
    <xf numFmtId="0" fontId="43" fillId="2" borderId="85" xfId="7" applyFont="1" applyFill="1" applyBorder="1" applyAlignment="1">
      <alignment horizontal="center" vertical="center"/>
    </xf>
    <xf numFmtId="0" fontId="39" fillId="2" borderId="85" xfId="7" applyFont="1" applyFill="1" applyBorder="1" applyAlignment="1">
      <alignment horizontal="center" vertical="center" wrapText="1"/>
    </xf>
    <xf numFmtId="0" fontId="39" fillId="2" borderId="85" xfId="7" applyFont="1" applyFill="1" applyBorder="1" applyAlignment="1">
      <alignment horizontal="center" vertical="center" shrinkToFit="1"/>
    </xf>
    <xf numFmtId="0" fontId="44" fillId="2" borderId="85" xfId="7" applyFont="1" applyFill="1" applyBorder="1" applyAlignment="1">
      <alignment horizontal="center" vertical="center" wrapText="1"/>
    </xf>
    <xf numFmtId="1" fontId="39" fillId="2" borderId="85" xfId="7" applyNumberFormat="1" applyFont="1" applyFill="1" applyBorder="1" applyAlignment="1">
      <alignment horizontal="center" vertical="center" wrapText="1"/>
    </xf>
    <xf numFmtId="0" fontId="39" fillId="2" borderId="84" xfId="7" applyFont="1" applyFill="1" applyBorder="1" applyAlignment="1">
      <alignment horizontal="center" vertical="center" wrapText="1"/>
    </xf>
    <xf numFmtId="0" fontId="39" fillId="2" borderId="0" xfId="7" applyFont="1" applyFill="1">
      <alignment vertical="center"/>
    </xf>
    <xf numFmtId="0" fontId="38" fillId="0" borderId="1" xfId="7" applyFont="1" applyBorder="1" applyProtection="1">
      <alignment vertical="center"/>
    </xf>
    <xf numFmtId="0" fontId="38" fillId="0" borderId="9" xfId="7" applyFont="1" applyFill="1" applyBorder="1" applyAlignment="1" applyProtection="1">
      <alignment vertical="center" wrapText="1"/>
    </xf>
    <xf numFmtId="0" fontId="38" fillId="0" borderId="81" xfId="7" applyFont="1" applyFill="1" applyBorder="1" applyAlignment="1" applyProtection="1">
      <alignment vertical="center" wrapText="1"/>
    </xf>
    <xf numFmtId="0" fontId="38" fillId="0" borderId="159" xfId="7" applyFont="1" applyFill="1" applyBorder="1" applyAlignment="1">
      <alignment vertical="center" wrapText="1"/>
    </xf>
    <xf numFmtId="178" fontId="38" fillId="2" borderId="160" xfId="7" applyNumberFormat="1" applyFont="1" applyFill="1" applyBorder="1" applyAlignment="1" applyProtection="1">
      <alignment horizontal="center" vertical="center" shrinkToFit="1"/>
    </xf>
    <xf numFmtId="178" fontId="38" fillId="2" borderId="161" xfId="7" applyNumberFormat="1" applyFont="1" applyFill="1" applyBorder="1" applyAlignment="1" applyProtection="1">
      <alignment horizontal="center" vertical="center" shrinkToFit="1"/>
    </xf>
    <xf numFmtId="178" fontId="38" fillId="2" borderId="162" xfId="7" applyNumberFormat="1" applyFont="1" applyFill="1" applyBorder="1" applyAlignment="1" applyProtection="1">
      <alignment horizontal="center" vertical="center" shrinkToFit="1"/>
    </xf>
    <xf numFmtId="0" fontId="38" fillId="0" borderId="45" xfId="7" applyFont="1" applyBorder="1" applyProtection="1">
      <alignment vertical="center"/>
    </xf>
    <xf numFmtId="0" fontId="38" fillId="0" borderId="0" xfId="7" applyFont="1" applyFill="1" applyBorder="1" applyAlignment="1" applyProtection="1">
      <alignment vertical="center" wrapText="1"/>
    </xf>
    <xf numFmtId="0" fontId="38" fillId="0" borderId="35" xfId="7" applyFont="1" applyFill="1" applyBorder="1" applyAlignment="1" applyProtection="1">
      <alignment vertical="center" wrapText="1"/>
    </xf>
    <xf numFmtId="0" fontId="38" fillId="0" borderId="113" xfId="7" applyFont="1" applyFill="1" applyBorder="1" applyAlignment="1">
      <alignment vertical="center" wrapText="1"/>
    </xf>
    <xf numFmtId="0" fontId="38" fillId="0" borderId="122" xfId="7" applyFont="1" applyBorder="1" applyProtection="1">
      <alignment vertical="center"/>
    </xf>
    <xf numFmtId="0" fontId="38" fillId="0" borderId="22" xfId="7" applyFont="1" applyFill="1" applyBorder="1" applyAlignment="1" applyProtection="1">
      <alignment vertical="center" wrapText="1"/>
    </xf>
    <xf numFmtId="0" fontId="39" fillId="0" borderId="90" xfId="7" applyFont="1" applyBorder="1">
      <alignment vertical="center"/>
    </xf>
    <xf numFmtId="0" fontId="39" fillId="0" borderId="35" xfId="7" applyFont="1" applyFill="1" applyBorder="1" applyAlignment="1">
      <alignment vertical="center" wrapText="1"/>
    </xf>
    <xf numFmtId="178" fontId="38" fillId="5" borderId="92" xfId="7" applyNumberFormat="1" applyFont="1" applyFill="1" applyBorder="1" applyAlignment="1" applyProtection="1">
      <alignment horizontal="center" vertical="center" shrinkToFit="1"/>
      <protection locked="0"/>
    </xf>
    <xf numFmtId="178" fontId="38" fillId="5" borderId="23" xfId="7" applyNumberFormat="1" applyFont="1" applyFill="1" applyBorder="1" applyAlignment="1" applyProtection="1">
      <alignment horizontal="center" vertical="center" shrinkToFit="1"/>
      <protection locked="0"/>
    </xf>
    <xf numFmtId="178" fontId="38" fillId="5" borderId="93" xfId="7" applyNumberFormat="1" applyFont="1" applyFill="1" applyBorder="1" applyAlignment="1" applyProtection="1">
      <alignment horizontal="center" vertical="center" shrinkToFit="1"/>
      <protection locked="0"/>
    </xf>
    <xf numFmtId="0" fontId="39" fillId="0" borderId="150" xfId="7" applyFont="1" applyBorder="1">
      <alignment vertical="center"/>
    </xf>
    <xf numFmtId="0" fontId="39" fillId="0" borderId="137" xfId="7" applyFont="1" applyFill="1" applyBorder="1" applyAlignment="1">
      <alignment vertical="center" wrapText="1"/>
    </xf>
    <xf numFmtId="178" fontId="38" fillId="0" borderId="92" xfId="7" applyNumberFormat="1" applyFont="1" applyFill="1" applyBorder="1" applyAlignment="1">
      <alignment horizontal="center" vertical="center" shrinkToFit="1"/>
    </xf>
    <xf numFmtId="178" fontId="38" fillId="0" borderId="23" xfId="7" applyNumberFormat="1" applyFont="1" applyFill="1" applyBorder="1" applyAlignment="1">
      <alignment horizontal="center" vertical="center" shrinkToFit="1"/>
    </xf>
    <xf numFmtId="178" fontId="38" fillId="0" borderId="93" xfId="7" applyNumberFormat="1" applyFont="1" applyFill="1" applyBorder="1" applyAlignment="1">
      <alignment horizontal="center" vertical="center" shrinkToFit="1"/>
    </xf>
    <xf numFmtId="178" fontId="38" fillId="2" borderId="92" xfId="7" applyNumberFormat="1" applyFont="1" applyFill="1" applyBorder="1" applyAlignment="1">
      <alignment horizontal="center" vertical="center" shrinkToFit="1"/>
    </xf>
    <xf numFmtId="178" fontId="38" fillId="2" borderId="23" xfId="7" applyNumberFormat="1" applyFont="1" applyFill="1" applyBorder="1" applyAlignment="1">
      <alignment horizontal="center" vertical="center" shrinkToFit="1"/>
    </xf>
    <xf numFmtId="178" fontId="38" fillId="2" borderId="93" xfId="7" applyNumberFormat="1" applyFont="1" applyFill="1" applyBorder="1" applyAlignment="1">
      <alignment horizontal="center" vertical="center" shrinkToFit="1"/>
    </xf>
    <xf numFmtId="178" fontId="38" fillId="2" borderId="152" xfId="7" applyNumberFormat="1" applyFont="1" applyFill="1" applyBorder="1" applyAlignment="1" applyProtection="1">
      <alignment horizontal="center" vertical="center" shrinkToFit="1"/>
    </xf>
    <xf numFmtId="178" fontId="38" fillId="2" borderId="20" xfId="7" applyNumberFormat="1" applyFont="1" applyFill="1" applyBorder="1" applyAlignment="1" applyProtection="1">
      <alignment horizontal="center" vertical="center" shrinkToFit="1"/>
    </xf>
    <xf numFmtId="178" fontId="38" fillId="2" borderId="153" xfId="7" applyNumberFormat="1" applyFont="1" applyFill="1" applyBorder="1" applyAlignment="1" applyProtection="1">
      <alignment horizontal="center" vertical="center" shrinkToFit="1"/>
    </xf>
    <xf numFmtId="178" fontId="38" fillId="2" borderId="6" xfId="7" applyNumberFormat="1" applyFont="1" applyFill="1" applyBorder="1" applyAlignment="1" applyProtection="1">
      <alignment horizontal="center" vertical="center" shrinkToFit="1"/>
    </xf>
    <xf numFmtId="178" fontId="38" fillId="2" borderId="92" xfId="7" applyNumberFormat="1" applyFont="1" applyFill="1" applyBorder="1" applyAlignment="1" applyProtection="1">
      <alignment horizontal="center" vertical="center" shrinkToFit="1"/>
    </xf>
    <xf numFmtId="178" fontId="38" fillId="2" borderId="23" xfId="7" applyNumberFormat="1" applyFont="1" applyFill="1" applyBorder="1" applyAlignment="1" applyProtection="1">
      <alignment horizontal="center" vertical="center" shrinkToFit="1"/>
    </xf>
    <xf numFmtId="178" fontId="38" fillId="2" borderId="93" xfId="7" applyNumberFormat="1" applyFont="1" applyFill="1" applyBorder="1" applyAlignment="1" applyProtection="1">
      <alignment horizontal="center" vertical="center" shrinkToFit="1"/>
    </xf>
    <xf numFmtId="178" fontId="38" fillId="2" borderId="24" xfId="7" applyNumberFormat="1" applyFont="1" applyFill="1" applyBorder="1" applyAlignment="1" applyProtection="1">
      <alignment horizontal="center" vertical="center" shrinkToFit="1"/>
    </xf>
    <xf numFmtId="178" fontId="38" fillId="2" borderId="94" xfId="7" applyNumberFormat="1" applyFont="1" applyFill="1" applyBorder="1" applyAlignment="1" applyProtection="1">
      <alignment horizontal="center" vertical="center" shrinkToFit="1"/>
    </xf>
    <xf numFmtId="178" fontId="38" fillId="2" borderId="95" xfId="7" applyNumberFormat="1" applyFont="1" applyFill="1" applyBorder="1" applyAlignment="1" applyProtection="1">
      <alignment horizontal="center" vertical="center" shrinkToFit="1"/>
    </xf>
    <xf numFmtId="178" fontId="38" fillId="2" borderId="96" xfId="7" applyNumberFormat="1" applyFont="1" applyFill="1" applyBorder="1" applyAlignment="1" applyProtection="1">
      <alignment horizontal="center" vertical="center" shrinkToFit="1"/>
    </xf>
    <xf numFmtId="178" fontId="38" fillId="2" borderId="42" xfId="7" applyNumberFormat="1" applyFont="1" applyFill="1" applyBorder="1" applyAlignment="1" applyProtection="1">
      <alignment horizontal="center" vertical="center" shrinkToFit="1"/>
    </xf>
    <xf numFmtId="0" fontId="40" fillId="0" borderId="0" xfId="7" applyFont="1">
      <alignment vertical="center"/>
    </xf>
    <xf numFmtId="0" fontId="39" fillId="0" borderId="0" xfId="7" applyFont="1" applyAlignment="1">
      <alignment vertical="center" shrinkToFit="1"/>
    </xf>
    <xf numFmtId="0" fontId="42" fillId="0" borderId="0" xfId="7" applyFont="1" applyAlignment="1">
      <alignment vertical="center" shrinkToFit="1"/>
    </xf>
    <xf numFmtId="0" fontId="39" fillId="0" borderId="0" xfId="7" applyFont="1" applyAlignment="1">
      <alignment horizontal="left" vertical="center"/>
    </xf>
    <xf numFmtId="0" fontId="39" fillId="0" borderId="0" xfId="7" applyFont="1" applyFill="1">
      <alignment vertical="center"/>
    </xf>
    <xf numFmtId="0" fontId="39" fillId="0" borderId="0" xfId="7" applyFont="1" applyFill="1" applyAlignment="1">
      <alignment vertical="center" wrapText="1"/>
    </xf>
    <xf numFmtId="0" fontId="39" fillId="0" borderId="0" xfId="7" applyFont="1" applyAlignment="1">
      <alignment vertical="center" wrapText="1"/>
    </xf>
    <xf numFmtId="0" fontId="39" fillId="0" borderId="0" xfId="7" applyFont="1" applyFill="1" applyBorder="1">
      <alignment vertical="center"/>
    </xf>
    <xf numFmtId="0" fontId="39" fillId="0" borderId="0" xfId="7" applyFont="1" applyBorder="1">
      <alignment vertical="center"/>
    </xf>
    <xf numFmtId="0" fontId="38" fillId="0" borderId="0" xfId="7" applyFont="1" applyFill="1" applyAlignment="1"/>
    <xf numFmtId="0" fontId="38" fillId="0" borderId="0" xfId="7" applyFont="1" applyFill="1" applyAlignment="1">
      <alignment vertical="center"/>
    </xf>
    <xf numFmtId="0" fontId="38" fillId="0" borderId="0" xfId="7" applyFont="1" applyFill="1" applyBorder="1" applyAlignment="1">
      <alignment vertical="center" wrapText="1"/>
    </xf>
    <xf numFmtId="0" fontId="38" fillId="0" borderId="0" xfId="7" applyFont="1" applyFill="1" applyBorder="1" applyAlignment="1">
      <alignment horizontal="justify" vertical="center" wrapText="1"/>
    </xf>
    <xf numFmtId="0" fontId="39" fillId="0" borderId="0" xfId="7" applyFont="1" applyFill="1" applyAlignment="1">
      <alignment vertical="center" textRotation="90"/>
    </xf>
    <xf numFmtId="0" fontId="39" fillId="0" borderId="0" xfId="7" applyFont="1" applyFill="1" applyAlignment="1">
      <alignment horizontal="left" vertical="center"/>
    </xf>
    <xf numFmtId="0" fontId="50" fillId="2" borderId="0" xfId="7" applyFont="1" applyFill="1" applyAlignment="1" applyProtection="1">
      <alignment horizontal="left" vertical="center"/>
    </xf>
    <xf numFmtId="0" fontId="51" fillId="2" borderId="0" xfId="7" applyFont="1" applyFill="1" applyAlignment="1" applyProtection="1">
      <alignment horizontal="center" vertical="center"/>
    </xf>
    <xf numFmtId="0" fontId="51" fillId="2" borderId="0" xfId="7" applyFont="1" applyFill="1" applyProtection="1">
      <alignment vertical="center"/>
    </xf>
    <xf numFmtId="0" fontId="51" fillId="2" borderId="0" xfId="7" applyFont="1" applyFill="1" applyAlignment="1" applyProtection="1">
      <alignment horizontal="left" vertical="center"/>
    </xf>
    <xf numFmtId="0" fontId="52" fillId="2" borderId="0" xfId="7" applyFont="1" applyFill="1" applyProtection="1">
      <alignment vertical="center"/>
    </xf>
    <xf numFmtId="0" fontId="52" fillId="2" borderId="0" xfId="7" applyFont="1" applyFill="1" applyAlignment="1" applyProtection="1">
      <alignment horizontal="left" vertical="center"/>
    </xf>
    <xf numFmtId="0" fontId="51" fillId="5" borderId="23" xfId="7" applyFont="1" applyFill="1" applyBorder="1" applyAlignment="1" applyProtection="1">
      <alignment horizontal="center" vertical="center"/>
      <protection locked="0"/>
    </xf>
    <xf numFmtId="20" fontId="51" fillId="5" borderId="23" xfId="7" applyNumberFormat="1" applyFont="1" applyFill="1" applyBorder="1" applyAlignment="1" applyProtection="1">
      <alignment horizontal="center" vertical="center"/>
      <protection locked="0"/>
    </xf>
    <xf numFmtId="0" fontId="51" fillId="2" borderId="23" xfId="7" applyFont="1" applyFill="1" applyBorder="1" applyAlignment="1" applyProtection="1">
      <alignment horizontal="center" vertical="center"/>
    </xf>
    <xf numFmtId="177" fontId="51" fillId="2" borderId="23" xfId="7" applyNumberFormat="1" applyFont="1" applyFill="1" applyBorder="1" applyAlignment="1" applyProtection="1">
      <alignment horizontal="center" vertical="center"/>
    </xf>
    <xf numFmtId="0" fontId="51" fillId="2" borderId="23" xfId="7" applyNumberFormat="1" applyFont="1" applyFill="1" applyBorder="1" applyAlignment="1" applyProtection="1">
      <alignment horizontal="center" vertical="center"/>
    </xf>
    <xf numFmtId="0" fontId="51" fillId="5" borderId="23" xfId="7" applyFont="1" applyFill="1" applyBorder="1" applyAlignment="1" applyProtection="1">
      <alignment horizontal="left" vertical="center"/>
      <protection locked="0"/>
    </xf>
    <xf numFmtId="0" fontId="51" fillId="2" borderId="23" xfId="8" applyNumberFormat="1" applyFont="1" applyFill="1" applyBorder="1" applyAlignment="1" applyProtection="1">
      <alignment horizontal="center" vertical="center"/>
    </xf>
    <xf numFmtId="20" fontId="51" fillId="2" borderId="23" xfId="7" applyNumberFormat="1" applyFont="1" applyFill="1" applyBorder="1" applyAlignment="1" applyProtection="1">
      <alignment horizontal="center" vertical="center"/>
    </xf>
    <xf numFmtId="0" fontId="53" fillId="2" borderId="0" xfId="7" applyFont="1" applyFill="1" applyAlignment="1" applyProtection="1">
      <alignment horizontal="left" vertical="center"/>
    </xf>
    <xf numFmtId="0" fontId="51" fillId="2" borderId="0" xfId="7" applyFont="1" applyFill="1" applyAlignment="1" applyProtection="1">
      <alignment vertical="center"/>
    </xf>
    <xf numFmtId="0" fontId="54" fillId="0" borderId="0" xfId="0" applyFont="1"/>
    <xf numFmtId="0" fontId="29" fillId="0" borderId="0" xfId="0" applyFont="1" applyBorder="1" applyAlignment="1">
      <alignment vertical="center" wrapText="1"/>
    </xf>
    <xf numFmtId="0" fontId="28" fillId="0" borderId="0" xfId="0" applyFont="1" applyBorder="1" applyAlignment="1">
      <alignment vertical="center" wrapText="1"/>
    </xf>
    <xf numFmtId="0" fontId="28" fillId="0" borderId="0" xfId="0" applyFont="1" applyBorder="1" applyAlignment="1"/>
    <xf numFmtId="0" fontId="29" fillId="0" borderId="0" xfId="0" applyFont="1" applyBorder="1" applyAlignment="1">
      <alignment vertical="top"/>
    </xf>
    <xf numFmtId="0" fontId="29" fillId="0" borderId="0" xfId="0" applyFont="1" applyBorder="1" applyAlignment="1">
      <alignment vertical="center"/>
    </xf>
    <xf numFmtId="0" fontId="14" fillId="0" borderId="0" xfId="0" applyFont="1" applyFill="1" applyBorder="1" applyAlignment="1">
      <alignment horizontal="right" vertical="center"/>
    </xf>
    <xf numFmtId="0" fontId="11" fillId="0" borderId="0" xfId="9" applyFont="1" applyBorder="1" applyAlignment="1"/>
    <xf numFmtId="0" fontId="11" fillId="0" borderId="0" xfId="9" quotePrefix="1" applyFont="1" applyBorder="1" applyAlignment="1"/>
    <xf numFmtId="0" fontId="11" fillId="0" borderId="0" xfId="9" applyFont="1"/>
    <xf numFmtId="0" fontId="0" fillId="0" borderId="0" xfId="0" applyFont="1" applyBorder="1" applyAlignment="1"/>
    <xf numFmtId="0" fontId="14" fillId="0" borderId="42" xfId="0" applyFont="1" applyBorder="1" applyAlignment="1">
      <alignment horizontal="center"/>
    </xf>
    <xf numFmtId="0" fontId="16" fillId="0" borderId="80" xfId="0" applyFont="1" applyFill="1" applyBorder="1" applyAlignment="1">
      <alignment vertical="center" wrapText="1"/>
    </xf>
    <xf numFmtId="0" fontId="19" fillId="0" borderId="20" xfId="0" applyFont="1" applyFill="1" applyBorder="1" applyAlignment="1"/>
    <xf numFmtId="0" fontId="19" fillId="0" borderId="6" xfId="0" applyFont="1" applyFill="1" applyBorder="1" applyAlignment="1"/>
    <xf numFmtId="0" fontId="19" fillId="0" borderId="21" xfId="0" applyFont="1" applyFill="1" applyBorder="1" applyAlignment="1"/>
    <xf numFmtId="0" fontId="19" fillId="0" borderId="41" xfId="0" applyFont="1" applyFill="1" applyBorder="1" applyAlignment="1"/>
    <xf numFmtId="0" fontId="16" fillId="0" borderId="82" xfId="0" applyFont="1" applyFill="1" applyBorder="1" applyAlignment="1">
      <alignment vertical="center" wrapText="1"/>
    </xf>
    <xf numFmtId="0" fontId="19" fillId="0" borderId="39" xfId="0" applyFont="1" applyFill="1" applyBorder="1" applyAlignment="1"/>
    <xf numFmtId="0" fontId="19" fillId="0" borderId="7" xfId="0" applyFont="1" applyFill="1" applyBorder="1" applyAlignment="1"/>
    <xf numFmtId="0" fontId="19" fillId="0" borderId="40" xfId="0" applyFont="1" applyFill="1" applyBorder="1" applyAlignment="1"/>
    <xf numFmtId="0" fontId="19" fillId="0" borderId="38" xfId="0" applyFont="1" applyFill="1" applyBorder="1" applyAlignment="1"/>
    <xf numFmtId="0" fontId="16" fillId="0" borderId="19" xfId="0" applyFont="1" applyFill="1" applyBorder="1" applyAlignment="1">
      <alignment vertical="center"/>
    </xf>
    <xf numFmtId="0" fontId="19" fillId="0" borderId="36" xfId="0" applyFont="1" applyFill="1" applyBorder="1" applyAlignment="1"/>
    <xf numFmtId="0" fontId="19" fillId="0" borderId="8" xfId="0" applyFont="1" applyFill="1" applyBorder="1" applyAlignment="1"/>
    <xf numFmtId="0" fontId="19" fillId="0" borderId="37" xfId="0" applyFont="1" applyFill="1" applyBorder="1" applyAlignment="1"/>
    <xf numFmtId="0" fontId="23" fillId="0" borderId="3" xfId="0" applyFont="1" applyFill="1" applyBorder="1" applyAlignment="1">
      <alignment horizontal="right"/>
    </xf>
    <xf numFmtId="0" fontId="24" fillId="0" borderId="22" xfId="0" applyFont="1" applyFill="1" applyBorder="1" applyAlignment="1"/>
    <xf numFmtId="0" fontId="19" fillId="0" borderId="22" xfId="0" applyFont="1" applyFill="1" applyBorder="1" applyAlignment="1"/>
    <xf numFmtId="0" fontId="19" fillId="0" borderId="23" xfId="0" applyFont="1" applyFill="1" applyBorder="1" applyAlignment="1">
      <alignment vertical="center"/>
    </xf>
    <xf numFmtId="0" fontId="19" fillId="0" borderId="22" xfId="0" applyFont="1" applyFill="1" applyBorder="1" applyAlignment="1">
      <alignment vertical="center"/>
    </xf>
    <xf numFmtId="0" fontId="7" fillId="0" borderId="0" xfId="0" applyFont="1" applyFill="1" applyBorder="1" applyAlignment="1"/>
    <xf numFmtId="0" fontId="12" fillId="0" borderId="0" xfId="0" applyFont="1" applyFill="1"/>
    <xf numFmtId="0" fontId="7" fillId="0" borderId="0" xfId="0" applyFont="1"/>
    <xf numFmtId="0" fontId="7" fillId="0" borderId="0" xfId="0" applyFont="1" applyFill="1" applyBorder="1" applyAlignment="1">
      <alignment vertical="center"/>
    </xf>
    <xf numFmtId="0" fontId="7" fillId="0" borderId="0" xfId="0" applyFont="1" applyBorder="1"/>
    <xf numFmtId="55" fontId="7" fillId="0" borderId="0" xfId="0" applyNumberFormat="1" applyFont="1" applyAlignment="1">
      <alignment horizontal="center"/>
    </xf>
    <xf numFmtId="0" fontId="7" fillId="0" borderId="1" xfId="0" applyFont="1" applyBorder="1" applyAlignment="1">
      <alignment horizontal="center" vertical="center"/>
    </xf>
    <xf numFmtId="0" fontId="7" fillId="0" borderId="19" xfId="0" applyFont="1" applyBorder="1" applyAlignment="1">
      <alignment vertical="center"/>
    </xf>
    <xf numFmtId="0" fontId="7" fillId="0" borderId="19" xfId="0" applyFont="1" applyBorder="1"/>
    <xf numFmtId="0" fontId="7" fillId="0" borderId="36" xfId="0" applyFont="1" applyBorder="1"/>
    <xf numFmtId="0" fontId="7" fillId="0" borderId="37" xfId="0" applyFont="1" applyBorder="1"/>
    <xf numFmtId="0" fontId="7" fillId="0" borderId="167" xfId="0" applyFont="1" applyBorder="1"/>
    <xf numFmtId="0" fontId="24" fillId="0" borderId="83" xfId="0" applyFont="1" applyBorder="1" applyAlignment="1">
      <alignment vertical="center" wrapText="1"/>
    </xf>
    <xf numFmtId="0" fontId="7" fillId="0" borderId="19" xfId="0" applyFont="1" applyFill="1" applyBorder="1"/>
    <xf numFmtId="0" fontId="7" fillId="0" borderId="36" xfId="0" applyFont="1" applyFill="1" applyBorder="1"/>
    <xf numFmtId="0" fontId="7" fillId="0" borderId="12" xfId="0" applyFont="1" applyFill="1" applyBorder="1"/>
    <xf numFmtId="0" fontId="7" fillId="0" borderId="167" xfId="0" applyFont="1" applyFill="1" applyBorder="1"/>
    <xf numFmtId="0" fontId="7" fillId="0" borderId="168" xfId="0" applyFont="1" applyFill="1" applyBorder="1"/>
    <xf numFmtId="0" fontId="7" fillId="0" borderId="37" xfId="0" applyFont="1" applyFill="1" applyBorder="1"/>
    <xf numFmtId="0" fontId="24" fillId="0" borderId="19" xfId="0" applyFont="1" applyBorder="1" applyAlignment="1">
      <alignment vertical="center" wrapText="1"/>
    </xf>
    <xf numFmtId="0" fontId="13" fillId="0" borderId="0" xfId="0" applyFont="1"/>
    <xf numFmtId="0" fontId="56" fillId="0" borderId="0" xfId="0" applyFont="1" applyBorder="1" applyAlignment="1">
      <alignment horizontal="left"/>
    </xf>
    <xf numFmtId="0" fontId="57" fillId="0" borderId="0" xfId="0" applyFont="1" applyBorder="1" applyAlignment="1">
      <alignment horizontal="left"/>
    </xf>
    <xf numFmtId="0" fontId="57" fillId="0" borderId="25" xfId="0" applyFont="1" applyFill="1" applyBorder="1" applyAlignment="1">
      <alignment vertical="center"/>
    </xf>
    <xf numFmtId="0" fontId="57" fillId="0" borderId="24" xfId="0" applyFont="1" applyFill="1" applyBorder="1" applyAlignment="1"/>
    <xf numFmtId="0" fontId="56" fillId="0" borderId="0" xfId="0" applyFont="1" applyBorder="1" applyAlignment="1"/>
    <xf numFmtId="0" fontId="7" fillId="0" borderId="0" xfId="0" applyFont="1" applyAlignment="1">
      <alignment vertical="center"/>
    </xf>
    <xf numFmtId="0" fontId="58" fillId="2" borderId="0" xfId="0" applyNumberFormat="1" applyFont="1" applyFill="1"/>
    <xf numFmtId="0" fontId="58" fillId="2" borderId="0" xfId="0" applyFont="1" applyFill="1"/>
    <xf numFmtId="0" fontId="15" fillId="2" borderId="0" xfId="0" applyFont="1" applyFill="1"/>
    <xf numFmtId="0" fontId="61" fillId="2" borderId="0" xfId="0" applyFont="1" applyFill="1"/>
    <xf numFmtId="0" fontId="58" fillId="2" borderId="46" xfId="0" applyNumberFormat="1" applyFont="1" applyFill="1" applyBorder="1" applyAlignment="1">
      <alignment horizontal="left" vertical="center"/>
    </xf>
    <xf numFmtId="0" fontId="58" fillId="2" borderId="47" xfId="0" applyNumberFormat="1" applyFont="1" applyFill="1" applyBorder="1" applyAlignment="1">
      <alignment horizontal="left" vertical="center"/>
    </xf>
    <xf numFmtId="0" fontId="62" fillId="2" borderId="46" xfId="0" applyNumberFormat="1" applyFont="1" applyFill="1" applyBorder="1" applyAlignment="1">
      <alignment horizontal="left" vertical="center"/>
    </xf>
    <xf numFmtId="0" fontId="58" fillId="2" borderId="46" xfId="0" applyFont="1" applyFill="1" applyBorder="1"/>
    <xf numFmtId="0" fontId="61" fillId="2" borderId="46" xfId="0" applyFont="1" applyFill="1" applyBorder="1"/>
    <xf numFmtId="0" fontId="61" fillId="2" borderId="33" xfId="0" applyFont="1" applyFill="1" applyBorder="1"/>
    <xf numFmtId="0" fontId="58" fillId="2" borderId="31" xfId="0" applyNumberFormat="1" applyFont="1" applyFill="1" applyBorder="1"/>
    <xf numFmtId="0" fontId="58" fillId="2" borderId="48" xfId="0" applyNumberFormat="1" applyFont="1" applyFill="1" applyBorder="1"/>
    <xf numFmtId="0" fontId="58" fillId="2" borderId="49" xfId="0" applyNumberFormat="1" applyFont="1" applyFill="1" applyBorder="1"/>
    <xf numFmtId="0" fontId="58" fillId="2" borderId="50" xfId="0" applyNumberFormat="1" applyFont="1" applyFill="1" applyBorder="1"/>
    <xf numFmtId="0" fontId="8" fillId="2" borderId="0" xfId="0" applyNumberFormat="1" applyFont="1" applyFill="1" applyAlignment="1">
      <alignment vertical="center"/>
    </xf>
    <xf numFmtId="0" fontId="8" fillId="2" borderId="51" xfId="0" applyNumberFormat="1" applyFont="1" applyFill="1" applyBorder="1" applyAlignment="1">
      <alignment vertical="center"/>
    </xf>
    <xf numFmtId="0" fontId="8" fillId="2" borderId="46" xfId="0" applyNumberFormat="1" applyFont="1" applyFill="1" applyBorder="1" applyAlignment="1">
      <alignment horizontal="center" vertical="center"/>
    </xf>
    <xf numFmtId="0" fontId="65" fillId="2" borderId="0" xfId="0" applyNumberFormat="1" applyFont="1" applyFill="1" applyBorder="1" applyAlignment="1">
      <alignment horizontal="left" vertical="center"/>
    </xf>
    <xf numFmtId="0" fontId="65" fillId="2" borderId="28" xfId="0" applyNumberFormat="1" applyFont="1" applyFill="1" applyBorder="1" applyAlignment="1">
      <alignment horizontal="left" vertical="center"/>
    </xf>
    <xf numFmtId="0" fontId="10" fillId="2" borderId="0" xfId="0" applyNumberFormat="1" applyFont="1" applyFill="1" applyAlignment="1">
      <alignment vertical="center"/>
    </xf>
    <xf numFmtId="0" fontId="11" fillId="2" borderId="0" xfId="0" applyNumberFormat="1" applyFont="1" applyFill="1"/>
    <xf numFmtId="0" fontId="11" fillId="2" borderId="0" xfId="0" applyFont="1" applyFill="1"/>
    <xf numFmtId="0" fontId="11" fillId="2" borderId="0" xfId="0" applyFont="1" applyFill="1" applyBorder="1" applyAlignment="1">
      <alignment horizontal="center" vertical="center"/>
    </xf>
    <xf numFmtId="0" fontId="58" fillId="2" borderId="51" xfId="0" applyNumberFormat="1" applyFont="1" applyFill="1" applyBorder="1"/>
    <xf numFmtId="0" fontId="58" fillId="2" borderId="46" xfId="0" applyNumberFormat="1" applyFont="1" applyFill="1" applyBorder="1"/>
    <xf numFmtId="0" fontId="58" fillId="2" borderId="33" xfId="0" applyFont="1" applyFill="1" applyBorder="1"/>
    <xf numFmtId="0" fontId="9" fillId="2" borderId="31" xfId="0" applyNumberFormat="1" applyFont="1" applyFill="1" applyBorder="1" applyAlignment="1">
      <alignment vertical="center"/>
    </xf>
    <xf numFmtId="0" fontId="9" fillId="2" borderId="0" xfId="0" applyNumberFormat="1" applyFont="1" applyFill="1" applyBorder="1" applyAlignment="1">
      <alignment vertical="center"/>
    </xf>
    <xf numFmtId="0" fontId="9" fillId="2" borderId="28" xfId="0" applyNumberFormat="1" applyFont="1" applyFill="1" applyBorder="1" applyAlignment="1">
      <alignment vertical="center"/>
    </xf>
    <xf numFmtId="0" fontId="58" fillId="2" borderId="22" xfId="0" applyNumberFormat="1" applyFont="1" applyFill="1" applyBorder="1"/>
    <xf numFmtId="0" fontId="58" fillId="2" borderId="22" xfId="0" applyFont="1" applyFill="1" applyBorder="1"/>
    <xf numFmtId="0" fontId="58" fillId="2" borderId="30" xfId="0" applyFont="1" applyFill="1" applyBorder="1"/>
    <xf numFmtId="0" fontId="65" fillId="2" borderId="0" xfId="0" applyNumberFormat="1" applyFont="1" applyFill="1" applyAlignment="1">
      <alignment vertical="center"/>
    </xf>
    <xf numFmtId="0" fontId="8" fillId="2" borderId="0" xfId="0" applyNumberFormat="1" applyFont="1" applyFill="1" applyBorder="1" applyAlignment="1">
      <alignment horizontal="center" vertical="center"/>
    </xf>
    <xf numFmtId="0" fontId="66" fillId="2" borderId="0" xfId="0" applyNumberFormat="1" applyFont="1" applyFill="1" applyBorder="1" applyAlignment="1">
      <alignment horizontal="center" vertical="center"/>
    </xf>
    <xf numFmtId="0" fontId="58" fillId="2" borderId="0" xfId="0" applyNumberFormat="1" applyFont="1" applyFill="1" applyBorder="1" applyAlignment="1">
      <alignment vertical="center"/>
    </xf>
    <xf numFmtId="0" fontId="58" fillId="2" borderId="0" xfId="0" applyNumberFormat="1" applyFont="1" applyFill="1" applyBorder="1"/>
    <xf numFmtId="0" fontId="8" fillId="2" borderId="0" xfId="0" applyNumberFormat="1" applyFont="1" applyFill="1" applyBorder="1" applyAlignment="1">
      <alignment horizontal="left" vertical="center"/>
    </xf>
    <xf numFmtId="0" fontId="58" fillId="2" borderId="0" xfId="0" applyFont="1" applyFill="1" applyBorder="1"/>
    <xf numFmtId="0" fontId="61" fillId="2" borderId="0" xfId="0" applyFont="1" applyFill="1" applyBorder="1"/>
    <xf numFmtId="0" fontId="9" fillId="2" borderId="0" xfId="0" applyNumberFormat="1" applyFont="1" applyFill="1" applyBorder="1" applyAlignment="1">
      <alignment horizontal="left" vertical="center"/>
    </xf>
    <xf numFmtId="0" fontId="11" fillId="2" borderId="0" xfId="0" applyNumberFormat="1" applyFont="1" applyFill="1" applyAlignment="1">
      <alignment vertical="center"/>
    </xf>
    <xf numFmtId="0" fontId="8" fillId="2" borderId="0" xfId="0" applyNumberFormat="1" applyFont="1" applyFill="1" applyAlignment="1">
      <alignment horizontal="center" vertical="center"/>
    </xf>
    <xf numFmtId="0" fontId="58" fillId="2" borderId="0" xfId="0" applyFont="1" applyFill="1" applyBorder="1" applyAlignment="1">
      <alignment horizontal="center" vertical="center"/>
    </xf>
    <xf numFmtId="0" fontId="61" fillId="2" borderId="0" xfId="0" applyFont="1" applyFill="1" applyBorder="1" applyAlignment="1">
      <alignment vertical="center"/>
    </xf>
    <xf numFmtId="0" fontId="61" fillId="2" borderId="30" xfId="0" applyFont="1" applyFill="1" applyBorder="1" applyAlignment="1">
      <alignment vertical="center"/>
    </xf>
    <xf numFmtId="0" fontId="11" fillId="2" borderId="0" xfId="0" applyFont="1" applyFill="1" applyBorder="1" applyAlignment="1">
      <alignment horizontal="left" vertical="center" wrapText="1"/>
    </xf>
    <xf numFmtId="0" fontId="61" fillId="2" borderId="0" xfId="0" applyFont="1" applyFill="1" applyBorder="1" applyAlignment="1">
      <alignment horizontal="center" vertical="center"/>
    </xf>
    <xf numFmtId="0" fontId="58" fillId="2" borderId="0" xfId="0" applyFont="1" applyFill="1" applyBorder="1" applyAlignment="1">
      <alignment vertical="center"/>
    </xf>
    <xf numFmtId="0" fontId="10" fillId="2" borderId="0" xfId="0" applyNumberFormat="1" applyFont="1" applyFill="1" applyAlignment="1">
      <alignment horizontal="left" vertical="center"/>
    </xf>
    <xf numFmtId="0" fontId="21" fillId="2" borderId="0" xfId="0" applyFont="1" applyFill="1" applyBorder="1" applyAlignment="1"/>
    <xf numFmtId="0" fontId="8" fillId="2" borderId="0" xfId="0" applyFont="1" applyFill="1" applyBorder="1" applyAlignment="1">
      <alignment horizontal="left" vertical="center" wrapText="1"/>
    </xf>
    <xf numFmtId="0" fontId="61" fillId="2" borderId="0" xfId="0" applyFont="1" applyFill="1" applyAlignment="1">
      <alignment vertical="center"/>
    </xf>
    <xf numFmtId="0" fontId="61" fillId="2" borderId="33" xfId="0" applyFont="1" applyFill="1" applyBorder="1" applyAlignment="1">
      <alignment vertical="center"/>
    </xf>
    <xf numFmtId="0" fontId="8" fillId="2" borderId="0" xfId="0" applyFont="1" applyFill="1"/>
    <xf numFmtId="0" fontId="8" fillId="2" borderId="31" xfId="0" applyNumberFormat="1"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wrapText="1"/>
    </xf>
    <xf numFmtId="0" fontId="61" fillId="2" borderId="28" xfId="0" applyFont="1" applyFill="1" applyBorder="1" applyAlignment="1">
      <alignment vertical="center"/>
    </xf>
    <xf numFmtId="0" fontId="8" fillId="2" borderId="49" xfId="0" applyFont="1" applyFill="1" applyBorder="1" applyAlignment="1">
      <alignment horizontal="left" wrapText="1"/>
    </xf>
    <xf numFmtId="0" fontId="8" fillId="2" borderId="22" xfId="0" applyFont="1" applyFill="1" applyBorder="1" applyAlignment="1">
      <alignment horizontal="left" vertical="center"/>
    </xf>
    <xf numFmtId="0" fontId="8" fillId="2" borderId="22" xfId="0" applyFont="1" applyFill="1" applyBorder="1" applyAlignment="1">
      <alignment horizontal="center" wrapText="1"/>
    </xf>
    <xf numFmtId="0" fontId="8" fillId="2" borderId="52" xfId="0" applyNumberFormat="1" applyFont="1" applyFill="1" applyBorder="1" applyAlignment="1">
      <alignment vertical="top"/>
    </xf>
    <xf numFmtId="0" fontId="8" fillId="2" borderId="53" xfId="0" applyNumberFormat="1" applyFont="1" applyFill="1" applyBorder="1" applyAlignment="1">
      <alignment vertical="top"/>
    </xf>
    <xf numFmtId="0" fontId="8" fillId="2" borderId="28" xfId="0" applyNumberFormat="1" applyFont="1" applyFill="1" applyBorder="1" applyAlignment="1">
      <alignment horizontal="center" vertical="center"/>
    </xf>
    <xf numFmtId="0" fontId="11" fillId="2" borderId="0" xfId="0" applyNumberFormat="1" applyFont="1" applyFill="1" applyAlignment="1">
      <alignment horizontal="center" vertical="center"/>
    </xf>
    <xf numFmtId="49" fontId="8" fillId="2" borderId="31" xfId="0" applyNumberFormat="1" applyFont="1" applyFill="1" applyBorder="1" applyAlignment="1">
      <alignment horizontal="left" vertical="top"/>
    </xf>
    <xf numFmtId="0" fontId="8" fillId="2" borderId="49" xfId="0" applyNumberFormat="1" applyFont="1" applyFill="1" applyBorder="1" applyAlignment="1">
      <alignment horizontal="left" vertical="top"/>
    </xf>
    <xf numFmtId="49" fontId="8" fillId="2" borderId="22" xfId="0" applyNumberFormat="1" applyFont="1" applyFill="1" applyBorder="1" applyAlignment="1">
      <alignment horizontal="left" vertical="top"/>
    </xf>
    <xf numFmtId="49" fontId="8" fillId="2" borderId="22" xfId="0" applyNumberFormat="1" applyFont="1" applyFill="1" applyBorder="1" applyAlignment="1">
      <alignment horizontal="center" vertical="center"/>
    </xf>
    <xf numFmtId="49" fontId="8" fillId="2" borderId="22" xfId="0" applyNumberFormat="1" applyFont="1" applyFill="1" applyBorder="1"/>
    <xf numFmtId="0" fontId="8" fillId="2" borderId="22" xfId="0" applyNumberFormat="1" applyFont="1" applyFill="1" applyBorder="1" applyAlignment="1">
      <alignment vertical="center"/>
    </xf>
    <xf numFmtId="0" fontId="8" fillId="2" borderId="22" xfId="0" applyNumberFormat="1" applyFont="1" applyFill="1" applyBorder="1" applyAlignment="1">
      <alignment horizontal="center" vertical="center"/>
    </xf>
    <xf numFmtId="0" fontId="61" fillId="2" borderId="22" xfId="0" applyFont="1" applyFill="1" applyBorder="1" applyAlignment="1">
      <alignment vertical="center"/>
    </xf>
    <xf numFmtId="0" fontId="8" fillId="2" borderId="31" xfId="0" applyFont="1" applyFill="1" applyBorder="1" applyAlignment="1">
      <alignment vertical="center"/>
    </xf>
    <xf numFmtId="0" fontId="8" fillId="2" borderId="0" xfId="0" applyNumberFormat="1" applyFont="1" applyFill="1" applyBorder="1" applyAlignment="1">
      <alignment vertical="center"/>
    </xf>
    <xf numFmtId="0" fontId="8" fillId="2" borderId="0" xfId="0" applyFont="1" applyFill="1" applyBorder="1" applyAlignment="1">
      <alignment vertical="center"/>
    </xf>
    <xf numFmtId="0" fontId="8" fillId="2" borderId="0" xfId="0" applyFont="1" applyFill="1" applyAlignment="1">
      <alignment vertical="center"/>
    </xf>
    <xf numFmtId="0" fontId="8" fillId="2" borderId="31" xfId="0" applyFont="1" applyFill="1" applyBorder="1" applyAlignment="1">
      <alignment horizontal="left" vertical="center"/>
    </xf>
    <xf numFmtId="0" fontId="8" fillId="2" borderId="31" xfId="0" applyNumberFormat="1" applyFont="1" applyFill="1" applyBorder="1" applyAlignment="1">
      <alignment vertical="center"/>
    </xf>
    <xf numFmtId="0" fontId="8" fillId="2" borderId="31" xfId="0" applyNumberFormat="1" applyFont="1" applyFill="1" applyBorder="1" applyAlignment="1">
      <alignment horizontal="center" vertical="center"/>
    </xf>
    <xf numFmtId="0" fontId="8" fillId="2" borderId="49" xfId="0" applyFont="1" applyFill="1" applyBorder="1" applyAlignment="1">
      <alignment vertical="center"/>
    </xf>
    <xf numFmtId="0" fontId="8" fillId="2" borderId="22" xfId="0" applyFont="1" applyFill="1" applyBorder="1" applyAlignment="1">
      <alignment vertical="center"/>
    </xf>
    <xf numFmtId="0" fontId="61" fillId="2" borderId="46" xfId="0" applyFont="1" applyFill="1" applyBorder="1" applyAlignment="1">
      <alignment horizontal="center" vertical="center"/>
    </xf>
    <xf numFmtId="0" fontId="8" fillId="2" borderId="27" xfId="0" applyNumberFormat="1" applyFont="1" applyFill="1" applyBorder="1" applyAlignment="1">
      <alignment horizontal="center" vertical="center"/>
    </xf>
    <xf numFmtId="0" fontId="61" fillId="2" borderId="31" xfId="0" applyFont="1" applyFill="1" applyBorder="1" applyAlignment="1">
      <alignment horizontal="center" vertical="center"/>
    </xf>
    <xf numFmtId="0" fontId="61" fillId="2" borderId="28" xfId="0"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0" xfId="0" applyNumberFormat="1" applyFont="1" applyFill="1" applyBorder="1" applyAlignment="1">
      <alignment horizontal="center" vertical="center" shrinkToFit="1"/>
    </xf>
    <xf numFmtId="0" fontId="11" fillId="2" borderId="0" xfId="0" applyFont="1" applyFill="1" applyBorder="1" applyAlignment="1">
      <alignment vertical="center" wrapText="1"/>
    </xf>
    <xf numFmtId="0" fontId="11" fillId="2" borderId="32" xfId="0" applyNumberFormat="1" applyFont="1" applyFill="1" applyBorder="1" applyAlignment="1">
      <alignment horizontal="center" vertical="center"/>
    </xf>
    <xf numFmtId="0" fontId="8" fillId="2" borderId="27" xfId="0" applyNumberFormat="1" applyFont="1" applyFill="1" applyBorder="1" applyAlignment="1">
      <alignment vertical="center"/>
    </xf>
    <xf numFmtId="0" fontId="8" fillId="2" borderId="0" xfId="0" applyFont="1" applyFill="1" applyBorder="1" applyAlignment="1">
      <alignment horizontal="center" vertical="center"/>
    </xf>
    <xf numFmtId="0" fontId="8" fillId="2" borderId="49" xfId="0" applyFont="1" applyFill="1" applyBorder="1" applyAlignment="1">
      <alignment horizontal="center" vertical="center"/>
    </xf>
    <xf numFmtId="0" fontId="8" fillId="2" borderId="30" xfId="0" applyFont="1" applyFill="1" applyBorder="1" applyAlignment="1">
      <alignment vertical="center"/>
    </xf>
    <xf numFmtId="0" fontId="8" fillId="2" borderId="31" xfId="0" applyFont="1" applyFill="1" applyBorder="1" applyAlignment="1">
      <alignment horizontal="center" vertical="center"/>
    </xf>
    <xf numFmtId="0" fontId="8" fillId="2" borderId="33" xfId="0" applyFont="1" applyFill="1" applyBorder="1" applyAlignment="1">
      <alignment vertical="center"/>
    </xf>
    <xf numFmtId="0" fontId="8" fillId="2" borderId="28" xfId="0" applyFont="1" applyFill="1" applyBorder="1" applyAlignment="1">
      <alignment vertical="center"/>
    </xf>
    <xf numFmtId="0" fontId="8" fillId="2" borderId="29" xfId="0" applyNumberFormat="1" applyFont="1" applyFill="1" applyBorder="1" applyAlignment="1">
      <alignment vertical="center"/>
    </xf>
    <xf numFmtId="0" fontId="58" fillId="2" borderId="0" xfId="0" applyFont="1" applyFill="1" applyBorder="1" applyAlignment="1">
      <alignment vertical="center" wrapText="1"/>
    </xf>
    <xf numFmtId="0" fontId="9" fillId="2" borderId="0" xfId="0" applyFont="1" applyFill="1" applyAlignment="1">
      <alignment vertical="center"/>
    </xf>
    <xf numFmtId="0" fontId="8" fillId="2" borderId="0" xfId="0" applyFont="1" applyFill="1" applyBorder="1"/>
    <xf numFmtId="0" fontId="10" fillId="2" borderId="0" xfId="0" applyFont="1" applyFill="1" applyAlignment="1">
      <alignment vertical="center"/>
    </xf>
    <xf numFmtId="0" fontId="58" fillId="2" borderId="0" xfId="0" applyFont="1" applyFill="1" applyAlignment="1">
      <alignment vertical="center" wrapText="1"/>
    </xf>
    <xf numFmtId="0" fontId="12" fillId="2" borderId="0" xfId="0" applyNumberFormat="1" applyFont="1" applyFill="1" applyAlignment="1">
      <alignment vertical="center"/>
    </xf>
    <xf numFmtId="0" fontId="58" fillId="2" borderId="0" xfId="0" applyNumberFormat="1" applyFont="1" applyFill="1" applyAlignment="1">
      <alignment vertical="center"/>
    </xf>
    <xf numFmtId="0" fontId="58" fillId="2" borderId="0" xfId="0" applyFont="1" applyFill="1" applyAlignment="1">
      <alignment vertical="center"/>
    </xf>
    <xf numFmtId="0" fontId="58" fillId="2" borderId="0" xfId="0" applyFont="1" applyFill="1" applyBorder="1" applyAlignment="1">
      <alignment horizontal="left" vertical="center" wrapText="1"/>
    </xf>
    <xf numFmtId="0" fontId="10" fillId="2" borderId="0" xfId="0" applyNumberFormat="1" applyFont="1" applyFill="1" applyBorder="1" applyAlignment="1">
      <alignment horizontal="left" vertical="center"/>
    </xf>
    <xf numFmtId="0" fontId="8" fillId="2" borderId="0" xfId="0" applyNumberFormat="1" applyFont="1" applyFill="1" applyAlignment="1">
      <alignment horizontal="left" vertical="center"/>
    </xf>
    <xf numFmtId="0" fontId="8" fillId="2" borderId="31" xfId="0" applyFont="1" applyFill="1" applyBorder="1" applyAlignment="1">
      <alignment horizontal="lef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8" fillId="2" borderId="28" xfId="0" applyFont="1" applyFill="1" applyBorder="1" applyAlignment="1">
      <alignment vertical="top" wrapText="1"/>
    </xf>
    <xf numFmtId="0" fontId="8" fillId="2" borderId="49" xfId="0" applyFont="1" applyFill="1" applyBorder="1" applyAlignment="1">
      <alignment horizontal="left" vertical="top"/>
    </xf>
    <xf numFmtId="0" fontId="8" fillId="2" borderId="22" xfId="0" applyFont="1" applyFill="1" applyBorder="1" applyAlignment="1">
      <alignment horizontal="left" vertical="top"/>
    </xf>
    <xf numFmtId="0" fontId="8" fillId="2" borderId="22" xfId="0" applyFont="1" applyFill="1" applyBorder="1" applyAlignment="1">
      <alignment vertical="top" wrapText="1"/>
    </xf>
    <xf numFmtId="0" fontId="8" fillId="2" borderId="30" xfId="0" applyFont="1" applyFill="1" applyBorder="1" applyAlignment="1">
      <alignment vertical="top" wrapText="1"/>
    </xf>
    <xf numFmtId="0" fontId="8" fillId="2" borderId="31" xfId="0" applyFont="1" applyFill="1" applyBorder="1" applyAlignment="1">
      <alignment vertical="top" wrapText="1"/>
    </xf>
    <xf numFmtId="0" fontId="8" fillId="2" borderId="28" xfId="0" applyFont="1" applyFill="1" applyBorder="1" applyAlignment="1">
      <alignment horizontal="left" vertical="top" wrapText="1"/>
    </xf>
    <xf numFmtId="0" fontId="8" fillId="2" borderId="0" xfId="0" applyFont="1" applyFill="1" applyBorder="1" applyAlignment="1">
      <alignment horizontal="left" vertical="top"/>
    </xf>
    <xf numFmtId="0" fontId="11" fillId="2" borderId="0" xfId="0" applyNumberFormat="1" applyFont="1" applyFill="1" applyBorder="1" applyAlignment="1">
      <alignment horizontal="left" vertical="center"/>
    </xf>
    <xf numFmtId="0" fontId="58" fillId="2" borderId="0" xfId="0" applyNumberFormat="1" applyFont="1" applyFill="1" applyBorder="1" applyAlignment="1">
      <alignment horizontal="left"/>
    </xf>
    <xf numFmtId="0" fontId="11" fillId="2" borderId="31" xfId="0" applyNumberFormat="1" applyFont="1" applyFill="1" applyBorder="1" applyAlignment="1">
      <alignment horizontal="right" vertical="top" wrapText="1"/>
    </xf>
    <xf numFmtId="0" fontId="61" fillId="2" borderId="31" xfId="0" applyFont="1" applyFill="1" applyBorder="1" applyAlignment="1">
      <alignment vertical="center"/>
    </xf>
    <xf numFmtId="0" fontId="61" fillId="2" borderId="49" xfId="0" applyFont="1" applyFill="1" applyBorder="1" applyAlignment="1">
      <alignment vertical="center"/>
    </xf>
    <xf numFmtId="0" fontId="11" fillId="2" borderId="22" xfId="0" applyNumberFormat="1" applyFont="1" applyFill="1" applyBorder="1" applyAlignment="1">
      <alignment horizontal="center" vertical="center"/>
    </xf>
    <xf numFmtId="0" fontId="11" fillId="2" borderId="46" xfId="0" applyNumberFormat="1" applyFont="1" applyFill="1" applyBorder="1" applyAlignment="1">
      <alignment horizontal="left" vertical="center"/>
    </xf>
    <xf numFmtId="0" fontId="11" fillId="2" borderId="46" xfId="0" applyNumberFormat="1" applyFont="1" applyFill="1" applyBorder="1" applyAlignment="1">
      <alignment vertical="center"/>
    </xf>
    <xf numFmtId="0" fontId="11" fillId="2" borderId="0" xfId="0" applyNumberFormat="1" applyFont="1" applyFill="1" applyBorder="1" applyAlignment="1">
      <alignment vertical="center"/>
    </xf>
    <xf numFmtId="0" fontId="10" fillId="2" borderId="22" xfId="0" applyNumberFormat="1" applyFont="1" applyFill="1" applyBorder="1" applyAlignment="1">
      <alignment horizontal="left" vertical="center"/>
    </xf>
    <xf numFmtId="0" fontId="10" fillId="2" borderId="28" xfId="0" applyNumberFormat="1" applyFont="1" applyFill="1" applyBorder="1" applyAlignment="1">
      <alignment horizontal="left" vertical="center"/>
    </xf>
    <xf numFmtId="0" fontId="11" fillId="2" borderId="31" xfId="0" applyFont="1" applyFill="1" applyBorder="1" applyAlignment="1">
      <alignment horizontal="center" vertical="center" wrapText="1"/>
    </xf>
    <xf numFmtId="0" fontId="11" fillId="2" borderId="28"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8" fillId="2" borderId="2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49" xfId="0" applyFont="1" applyFill="1" applyBorder="1" applyAlignment="1">
      <alignment horizontal="left" vertical="top" wrapText="1"/>
    </xf>
    <xf numFmtId="0" fontId="8" fillId="2" borderId="22" xfId="0" applyFont="1" applyFill="1" applyBorder="1" applyAlignment="1">
      <alignment horizontal="left" vertical="center" wrapText="1"/>
    </xf>
    <xf numFmtId="0" fontId="8" fillId="2" borderId="31" xfId="0" applyFont="1" applyFill="1" applyBorder="1" applyAlignment="1">
      <alignment vertical="center" wrapText="1"/>
    </xf>
    <xf numFmtId="0" fontId="8" fillId="2" borderId="49" xfId="0" applyFont="1" applyFill="1" applyBorder="1" applyAlignment="1">
      <alignment vertical="center" wrapText="1"/>
    </xf>
    <xf numFmtId="0" fontId="12" fillId="2" borderId="0" xfId="0" applyNumberFormat="1" applyFont="1" applyFill="1" applyAlignment="1"/>
    <xf numFmtId="0" fontId="10" fillId="2" borderId="0" xfId="0" applyNumberFormat="1" applyFont="1" applyFill="1" applyAlignment="1"/>
    <xf numFmtId="0" fontId="8" fillId="2" borderId="0" xfId="0" applyNumberFormat="1" applyFont="1" applyFill="1" applyAlignment="1">
      <alignment horizontal="center"/>
    </xf>
    <xf numFmtId="0" fontId="58" fillId="2" borderId="0" xfId="0" applyNumberFormat="1" applyFont="1" applyFill="1" applyAlignment="1"/>
    <xf numFmtId="0" fontId="58" fillId="2" borderId="0" xfId="0" applyFont="1" applyFill="1" applyAlignment="1"/>
    <xf numFmtId="0" fontId="61" fillId="2" borderId="0" xfId="0" applyFont="1" applyFill="1" applyAlignment="1"/>
    <xf numFmtId="0" fontId="11" fillId="2" borderId="22" xfId="0" applyFont="1" applyFill="1" applyBorder="1" applyAlignment="1">
      <alignment vertical="center" wrapText="1"/>
    </xf>
    <xf numFmtId="0" fontId="61" fillId="2" borderId="35" xfId="0" applyFont="1" applyFill="1" applyBorder="1" applyAlignment="1">
      <alignment horizontal="center" vertical="center"/>
    </xf>
    <xf numFmtId="0" fontId="55" fillId="2" borderId="0" xfId="0" applyNumberFormat="1" applyFont="1" applyFill="1" applyAlignment="1">
      <alignment vertical="center"/>
    </xf>
    <xf numFmtId="0" fontId="55" fillId="2" borderId="0" xfId="0" applyNumberFormat="1" applyFont="1" applyFill="1" applyAlignment="1">
      <alignment horizontal="center" vertical="center"/>
    </xf>
    <xf numFmtId="0" fontId="11" fillId="2" borderId="0" xfId="0" applyNumberFormat="1" applyFont="1" applyFill="1" applyBorder="1" applyAlignment="1">
      <alignment horizontal="center" vertical="center" shrinkToFit="1"/>
    </xf>
    <xf numFmtId="0" fontId="58" fillId="2" borderId="0" xfId="0" applyFont="1" applyFill="1" applyAlignment="1">
      <alignment horizontal="left" vertical="center" wrapText="1"/>
    </xf>
    <xf numFmtId="0" fontId="13" fillId="2" borderId="0" xfId="0" applyFont="1" applyFill="1" applyBorder="1" applyAlignment="1">
      <alignment vertical="center" wrapText="1"/>
    </xf>
    <xf numFmtId="0" fontId="69" fillId="2" borderId="0" xfId="0" applyFont="1" applyFill="1" applyBorder="1" applyAlignment="1"/>
    <xf numFmtId="0" fontId="69" fillId="2" borderId="28" xfId="0" applyFont="1" applyFill="1" applyBorder="1" applyAlignment="1"/>
    <xf numFmtId="0" fontId="8" fillId="2" borderId="22" xfId="0" applyFont="1" applyFill="1" applyBorder="1" applyAlignment="1"/>
    <xf numFmtId="0" fontId="8" fillId="2" borderId="30" xfId="0" applyFont="1" applyFill="1" applyBorder="1" applyAlignment="1"/>
    <xf numFmtId="0" fontId="8" fillId="2" borderId="0" xfId="0" applyNumberFormat="1" applyFont="1" applyFill="1" applyBorder="1" applyAlignment="1">
      <alignment horizontal="center" vertical="top"/>
    </xf>
    <xf numFmtId="0" fontId="69" fillId="2" borderId="49" xfId="0" applyFont="1" applyFill="1" applyBorder="1" applyAlignment="1"/>
    <xf numFmtId="0" fontId="8" fillId="2" borderId="0" xfId="0" applyNumberFormat="1" applyFont="1" applyFill="1" applyAlignment="1">
      <alignment horizontal="center" vertical="top"/>
    </xf>
    <xf numFmtId="0" fontId="69" fillId="2" borderId="0" xfId="0" applyFont="1" applyFill="1" applyBorder="1" applyAlignment="1">
      <alignment vertical="center"/>
    </xf>
    <xf numFmtId="0" fontId="8" fillId="2" borderId="0" xfId="0" applyFont="1" applyFill="1" applyBorder="1" applyAlignment="1"/>
    <xf numFmtId="0" fontId="8" fillId="2" borderId="32"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11" fillId="2" borderId="15" xfId="0" applyNumberFormat="1" applyFont="1" applyFill="1" applyBorder="1" applyAlignment="1">
      <alignment horizontal="right" vertical="top"/>
    </xf>
    <xf numFmtId="0" fontId="11" fillId="2" borderId="15" xfId="0" applyNumberFormat="1" applyFont="1" applyFill="1" applyBorder="1" applyAlignment="1">
      <alignment horizontal="right" vertical="center"/>
    </xf>
    <xf numFmtId="0" fontId="72" fillId="2" borderId="0" xfId="0" applyNumberFormat="1" applyFont="1" applyFill="1" applyBorder="1" applyAlignment="1">
      <alignment vertical="center"/>
    </xf>
    <xf numFmtId="0" fontId="72" fillId="2" borderId="0" xfId="0" applyFont="1" applyFill="1" applyBorder="1"/>
    <xf numFmtId="0" fontId="72" fillId="2" borderId="55" xfId="0" applyFont="1" applyFill="1" applyBorder="1"/>
    <xf numFmtId="0" fontId="11" fillId="2" borderId="15" xfId="0" applyFont="1" applyFill="1" applyBorder="1"/>
    <xf numFmtId="0" fontId="61" fillId="2" borderId="51" xfId="0" applyFont="1" applyFill="1" applyBorder="1" applyAlignment="1">
      <alignment horizontal="center" vertical="center"/>
    </xf>
    <xf numFmtId="0" fontId="61" fillId="2" borderId="33" xfId="0" applyFont="1" applyFill="1" applyBorder="1" applyAlignment="1">
      <alignment horizontal="center" vertical="center"/>
    </xf>
    <xf numFmtId="0" fontId="61" fillId="2" borderId="49" xfId="0" applyFont="1" applyFill="1" applyBorder="1" applyAlignment="1">
      <alignment horizontal="center" vertical="center"/>
    </xf>
    <xf numFmtId="0" fontId="61" fillId="2" borderId="30" xfId="0" applyFont="1" applyFill="1" applyBorder="1" applyAlignment="1">
      <alignment horizontal="center" vertical="center"/>
    </xf>
    <xf numFmtId="0" fontId="8" fillId="2"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center" vertical="center"/>
    </xf>
    <xf numFmtId="0" fontId="8" fillId="0" borderId="0" xfId="0" applyNumberFormat="1" applyFont="1" applyFill="1" applyBorder="1" applyAlignment="1">
      <alignment vertical="center"/>
    </xf>
    <xf numFmtId="0" fontId="8" fillId="0" borderId="0" xfId="0" applyFont="1" applyFill="1" applyBorder="1" applyAlignment="1">
      <alignment vertical="center"/>
    </xf>
    <xf numFmtId="0" fontId="10" fillId="0" borderId="0" xfId="0" applyNumberFormat="1" applyFont="1" applyFill="1" applyAlignment="1">
      <alignment vertical="center"/>
    </xf>
    <xf numFmtId="0" fontId="8" fillId="0" borderId="0" xfId="0" applyNumberFormat="1" applyFont="1" applyFill="1" applyAlignment="1">
      <alignment vertical="center"/>
    </xf>
    <xf numFmtId="0" fontId="8" fillId="0" borderId="0" xfId="0" applyNumberFormat="1" applyFont="1" applyFill="1" applyAlignment="1">
      <alignment horizontal="center" vertical="center"/>
    </xf>
    <xf numFmtId="0" fontId="58" fillId="0" borderId="0" xfId="0" applyNumberFormat="1" applyFont="1" applyFill="1"/>
    <xf numFmtId="0" fontId="58" fillId="0" borderId="0" xfId="0" applyFont="1" applyFill="1"/>
    <xf numFmtId="0" fontId="61" fillId="0" borderId="0" xfId="0" applyFont="1" applyFill="1" applyAlignment="1">
      <alignment vertical="center"/>
    </xf>
    <xf numFmtId="0" fontId="61" fillId="0" borderId="0" xfId="0" applyFont="1" applyFill="1" applyBorder="1" applyAlignment="1">
      <alignment horizontal="center" vertical="center"/>
    </xf>
    <xf numFmtId="0" fontId="8" fillId="0" borderId="0" xfId="0" applyFont="1" applyFill="1"/>
    <xf numFmtId="0" fontId="61" fillId="0" borderId="22" xfId="0" applyFont="1" applyFill="1" applyBorder="1" applyAlignment="1">
      <alignment vertical="center"/>
    </xf>
    <xf numFmtId="0" fontId="61" fillId="2" borderId="51" xfId="0" applyFont="1" applyFill="1" applyBorder="1" applyAlignment="1">
      <alignment horizontal="center" vertical="center"/>
    </xf>
    <xf numFmtId="0" fontId="61" fillId="2" borderId="33" xfId="0" applyFont="1" applyFill="1" applyBorder="1" applyAlignment="1">
      <alignment horizontal="center" vertical="center"/>
    </xf>
    <xf numFmtId="0" fontId="61" fillId="2" borderId="49" xfId="0" applyFont="1" applyFill="1" applyBorder="1" applyAlignment="1">
      <alignment horizontal="center" vertical="center"/>
    </xf>
    <xf numFmtId="0" fontId="61" fillId="2" borderId="30" xfId="0" applyFont="1" applyFill="1" applyBorder="1" applyAlignment="1">
      <alignment horizontal="center" vertical="center"/>
    </xf>
    <xf numFmtId="0" fontId="58" fillId="0" borderId="51" xfId="0" applyFont="1" applyBorder="1" applyAlignment="1">
      <alignment horizontal="center" vertical="center"/>
    </xf>
    <xf numFmtId="0" fontId="58" fillId="0" borderId="33" xfId="0" applyFont="1" applyBorder="1" applyAlignment="1">
      <alignment horizontal="center" vertical="center"/>
    </xf>
    <xf numFmtId="0" fontId="58" fillId="0" borderId="49" xfId="0" applyFont="1" applyBorder="1" applyAlignment="1">
      <alignment horizontal="center" vertical="center"/>
    </xf>
    <xf numFmtId="0" fontId="58" fillId="0" borderId="30" xfId="0" applyFont="1" applyBorder="1" applyAlignment="1">
      <alignment horizontal="center" vertical="center"/>
    </xf>
    <xf numFmtId="0" fontId="8" fillId="2" borderId="32" xfId="0" applyNumberFormat="1" applyFont="1" applyFill="1" applyBorder="1" applyAlignment="1">
      <alignment horizontal="center" vertical="center" shrinkToFit="1"/>
    </xf>
    <xf numFmtId="0" fontId="8" fillId="2" borderId="29" xfId="0" applyNumberFormat="1" applyFont="1" applyFill="1" applyBorder="1" applyAlignment="1">
      <alignment horizontal="center" vertical="center" shrinkToFit="1"/>
    </xf>
    <xf numFmtId="0" fontId="11" fillId="2" borderId="51"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61" fillId="2" borderId="31" xfId="0" applyFont="1" applyFill="1" applyBorder="1" applyAlignment="1">
      <alignment horizontal="center" vertical="center"/>
    </xf>
    <xf numFmtId="0" fontId="61" fillId="2" borderId="28" xfId="0" applyFont="1" applyFill="1" applyBorder="1" applyAlignment="1">
      <alignment horizontal="center" vertical="center"/>
    </xf>
    <xf numFmtId="0" fontId="11" fillId="2" borderId="49"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8" fillId="2" borderId="32"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10" fillId="2" borderId="0" xfId="0" applyNumberFormat="1" applyFont="1" applyFill="1" applyBorder="1" applyAlignment="1">
      <alignment horizontal="left" vertical="center"/>
    </xf>
    <xf numFmtId="0" fontId="58" fillId="0" borderId="51" xfId="0" applyFont="1" applyBorder="1" applyAlignment="1">
      <alignment horizontal="left" vertical="center" wrapText="1"/>
    </xf>
    <xf numFmtId="0" fontId="58" fillId="0" borderId="46" xfId="0" applyFont="1" applyBorder="1" applyAlignment="1">
      <alignment horizontal="left" vertical="center" wrapText="1"/>
    </xf>
    <xf numFmtId="0" fontId="58" fillId="0" borderId="33" xfId="0" applyFont="1" applyBorder="1" applyAlignment="1">
      <alignment horizontal="left" vertical="center" wrapText="1"/>
    </xf>
    <xf numFmtId="0" fontId="58" fillId="0" borderId="49" xfId="0" applyFont="1" applyBorder="1" applyAlignment="1">
      <alignment horizontal="left" vertical="center" wrapText="1"/>
    </xf>
    <xf numFmtId="0" fontId="58" fillId="0" borderId="22" xfId="0" applyFont="1" applyBorder="1" applyAlignment="1">
      <alignment horizontal="left" vertical="center" wrapText="1"/>
    </xf>
    <xf numFmtId="0" fontId="58" fillId="0" borderId="30" xfId="0" applyFont="1" applyBorder="1" applyAlignment="1">
      <alignment horizontal="left" vertical="center" wrapText="1"/>
    </xf>
    <xf numFmtId="0" fontId="11" fillId="2" borderId="46" xfId="0" applyNumberFormat="1" applyFont="1" applyFill="1" applyBorder="1" applyAlignment="1">
      <alignment horizontal="left" vertical="center"/>
    </xf>
    <xf numFmtId="0" fontId="11" fillId="2" borderId="33" xfId="0" applyNumberFormat="1" applyFont="1" applyFill="1" applyBorder="1" applyAlignment="1">
      <alignment horizontal="left" vertical="center"/>
    </xf>
    <xf numFmtId="0" fontId="11" fillId="2" borderId="0" xfId="0" applyNumberFormat="1" applyFont="1" applyFill="1" applyBorder="1" applyAlignment="1">
      <alignment horizontal="left" vertical="center" wrapText="1"/>
    </xf>
    <xf numFmtId="0" fontId="11" fillId="2" borderId="0" xfId="0" applyNumberFormat="1" applyFont="1" applyFill="1" applyBorder="1" applyAlignment="1">
      <alignment horizontal="right" vertical="top"/>
    </xf>
    <xf numFmtId="0" fontId="11" fillId="2" borderId="22" xfId="0" applyNumberFormat="1" applyFont="1" applyFill="1" applyBorder="1" applyAlignment="1">
      <alignment horizontal="right" vertical="top"/>
    </xf>
    <xf numFmtId="0" fontId="10" fillId="2" borderId="22" xfId="0" applyNumberFormat="1" applyFont="1" applyFill="1" applyBorder="1" applyAlignment="1">
      <alignment horizontal="left" vertical="center"/>
    </xf>
    <xf numFmtId="0" fontId="11" fillId="2" borderId="27" xfId="0" applyNumberFormat="1" applyFont="1" applyFill="1" applyBorder="1" applyAlignment="1">
      <alignment horizontal="center" vertical="center"/>
    </xf>
    <xf numFmtId="0" fontId="58" fillId="0" borderId="27" xfId="0" applyFont="1" applyBorder="1" applyAlignment="1">
      <alignment horizontal="center" vertical="center"/>
    </xf>
    <xf numFmtId="0" fontId="58" fillId="0" borderId="29" xfId="0" applyFont="1" applyBorder="1" applyAlignment="1">
      <alignment horizontal="center" vertical="center"/>
    </xf>
    <xf numFmtId="0" fontId="11" fillId="2" borderId="56" xfId="0" applyFont="1" applyFill="1" applyBorder="1" applyAlignment="1">
      <alignment horizontal="center" vertical="top" wrapText="1"/>
    </xf>
    <xf numFmtId="0" fontId="11" fillId="2" borderId="57" xfId="0" applyFont="1" applyFill="1" applyBorder="1" applyAlignment="1">
      <alignment horizontal="center" vertical="top" wrapText="1"/>
    </xf>
    <xf numFmtId="0" fontId="11" fillId="2" borderId="49" xfId="0" applyFont="1" applyFill="1" applyBorder="1" applyAlignment="1">
      <alignment horizontal="center" vertical="top" wrapText="1"/>
    </xf>
    <xf numFmtId="0" fontId="11" fillId="2" borderId="23" xfId="0" applyFont="1" applyFill="1" applyBorder="1" applyAlignment="1">
      <alignment horizontal="left" vertical="center" wrapText="1"/>
    </xf>
    <xf numFmtId="0" fontId="8" fillId="2" borderId="0" xfId="0" applyFont="1" applyFill="1" applyBorder="1" applyAlignment="1">
      <alignment horizontal="left" vertical="top"/>
    </xf>
    <xf numFmtId="0" fontId="8" fillId="2" borderId="28" xfId="0" applyFont="1" applyFill="1" applyBorder="1" applyAlignment="1">
      <alignment horizontal="left" vertical="top"/>
    </xf>
    <xf numFmtId="0" fontId="8" fillId="2" borderId="22" xfId="0" applyFont="1" applyFill="1" applyBorder="1" applyAlignment="1">
      <alignment horizontal="left" vertical="top"/>
    </xf>
    <xf numFmtId="0" fontId="8" fillId="2" borderId="30" xfId="0" applyFont="1" applyFill="1" applyBorder="1" applyAlignment="1">
      <alignment horizontal="left" vertical="top"/>
    </xf>
    <xf numFmtId="0" fontId="11" fillId="2" borderId="32" xfId="0" applyNumberFormat="1" applyFont="1" applyFill="1" applyBorder="1" applyAlignment="1">
      <alignment horizontal="center" vertical="center"/>
    </xf>
    <xf numFmtId="0" fontId="11" fillId="2" borderId="29" xfId="0" applyNumberFormat="1" applyFont="1" applyFill="1" applyBorder="1" applyAlignment="1">
      <alignment horizontal="center" vertical="center"/>
    </xf>
    <xf numFmtId="0" fontId="8" fillId="2" borderId="23" xfId="0" applyNumberFormat="1" applyFont="1" applyFill="1" applyBorder="1" applyAlignment="1">
      <alignment horizontal="center" vertical="center"/>
    </xf>
    <xf numFmtId="0" fontId="8" fillId="2" borderId="51" xfId="0" applyNumberFormat="1" applyFont="1" applyFill="1" applyBorder="1" applyAlignment="1">
      <alignment horizontal="left" vertical="center" wrapText="1"/>
    </xf>
    <xf numFmtId="0" fontId="8" fillId="2" borderId="46" xfId="0" applyNumberFormat="1" applyFont="1" applyFill="1" applyBorder="1" applyAlignment="1">
      <alignment horizontal="left" vertical="center" wrapText="1"/>
    </xf>
    <xf numFmtId="0" fontId="8" fillId="2" borderId="33" xfId="0" applyNumberFormat="1" applyFont="1" applyFill="1" applyBorder="1" applyAlignment="1">
      <alignment horizontal="left" vertical="center" wrapText="1"/>
    </xf>
    <xf numFmtId="0" fontId="8" fillId="2" borderId="31" xfId="0" applyNumberFormat="1" applyFont="1" applyFill="1" applyBorder="1" applyAlignment="1">
      <alignment horizontal="left" vertical="center" wrapText="1"/>
    </xf>
    <xf numFmtId="0" fontId="8" fillId="2" borderId="0" xfId="0" applyNumberFormat="1" applyFont="1" applyFill="1" applyBorder="1" applyAlignment="1">
      <alignment horizontal="left" vertical="center" wrapText="1"/>
    </xf>
    <xf numFmtId="0" fontId="8" fillId="2" borderId="28" xfId="0" applyNumberFormat="1" applyFont="1" applyFill="1" applyBorder="1" applyAlignment="1">
      <alignment horizontal="left" vertical="center" wrapText="1"/>
    </xf>
    <xf numFmtId="0" fontId="11" fillId="2" borderId="23" xfId="0" applyFont="1" applyFill="1" applyBorder="1" applyAlignment="1">
      <alignment horizontal="center" vertical="center"/>
    </xf>
    <xf numFmtId="0" fontId="10" fillId="2" borderId="46" xfId="0" applyNumberFormat="1" applyFont="1" applyFill="1" applyBorder="1" applyAlignment="1">
      <alignment horizontal="left" vertical="center" shrinkToFit="1"/>
    </xf>
    <xf numFmtId="0" fontId="61" fillId="2" borderId="23" xfId="0" applyFont="1" applyFill="1" applyBorder="1" applyAlignment="1">
      <alignment horizontal="center" vertical="center"/>
    </xf>
    <xf numFmtId="0" fontId="8" fillId="2" borderId="27" xfId="0" applyNumberFormat="1" applyFont="1" applyFill="1" applyBorder="1" applyAlignment="1">
      <alignment horizontal="center" vertical="center"/>
    </xf>
    <xf numFmtId="0" fontId="58" fillId="0" borderId="32" xfId="0" applyFont="1" applyBorder="1" applyAlignment="1">
      <alignment horizontal="center" vertical="center"/>
    </xf>
    <xf numFmtId="0" fontId="58" fillId="2" borderId="51" xfId="0" applyFont="1" applyFill="1" applyBorder="1" applyAlignment="1">
      <alignment horizontal="left" vertical="center" wrapText="1"/>
    </xf>
    <xf numFmtId="0" fontId="58" fillId="2" borderId="46" xfId="0" applyFont="1" applyFill="1" applyBorder="1" applyAlignment="1">
      <alignment horizontal="left" vertical="center" wrapText="1"/>
    </xf>
    <xf numFmtId="0" fontId="58" fillId="2" borderId="33" xfId="0" applyFont="1" applyFill="1" applyBorder="1" applyAlignment="1">
      <alignment horizontal="left" vertical="center" wrapText="1"/>
    </xf>
    <xf numFmtId="0" fontId="58" fillId="2" borderId="49" xfId="0" applyFont="1" applyFill="1" applyBorder="1" applyAlignment="1">
      <alignment horizontal="left" vertical="center" wrapText="1"/>
    </xf>
    <xf numFmtId="0" fontId="58" fillId="2" borderId="22" xfId="0" applyFont="1" applyFill="1" applyBorder="1" applyAlignment="1">
      <alignment horizontal="left" vertical="center" wrapText="1"/>
    </xf>
    <xf numFmtId="0" fontId="58" fillId="2" borderId="30" xfId="0" applyFont="1" applyFill="1" applyBorder="1" applyAlignment="1">
      <alignment horizontal="left" vertical="center" wrapText="1"/>
    </xf>
    <xf numFmtId="0" fontId="11" fillId="2" borderId="51" xfId="0" applyNumberFormat="1" applyFont="1" applyFill="1" applyBorder="1" applyAlignment="1">
      <alignment horizontal="left" vertical="center" wrapText="1"/>
    </xf>
    <xf numFmtId="0" fontId="11" fillId="2" borderId="46" xfId="0" applyNumberFormat="1" applyFont="1" applyFill="1" applyBorder="1" applyAlignment="1">
      <alignment horizontal="left" vertical="center" wrapText="1"/>
    </xf>
    <xf numFmtId="0" fontId="11" fillId="2" borderId="49" xfId="0" applyNumberFormat="1" applyFont="1" applyFill="1" applyBorder="1" applyAlignment="1">
      <alignment horizontal="left" vertical="center" wrapText="1"/>
    </xf>
    <xf numFmtId="0" fontId="11" fillId="2" borderId="22" xfId="0" applyNumberFormat="1" applyFont="1" applyFill="1" applyBorder="1" applyAlignment="1">
      <alignment horizontal="left" vertical="center" wrapText="1"/>
    </xf>
    <xf numFmtId="0" fontId="8" fillId="2" borderId="58" xfId="0" applyNumberFormat="1" applyFont="1" applyFill="1" applyBorder="1" applyAlignment="1">
      <alignment horizontal="left" vertical="top" wrapText="1" shrinkToFit="1"/>
    </xf>
    <xf numFmtId="0" fontId="8" fillId="2" borderId="59" xfId="0" applyNumberFormat="1" applyFont="1" applyFill="1" applyBorder="1" applyAlignment="1">
      <alignment horizontal="left" vertical="top" wrapText="1" shrinkToFit="1"/>
    </xf>
    <xf numFmtId="0" fontId="11" fillId="2" borderId="51"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9" xfId="0" applyFont="1" applyFill="1" applyBorder="1" applyAlignment="1">
      <alignment horizontal="left" vertical="center"/>
    </xf>
    <xf numFmtId="0" fontId="11" fillId="2" borderId="22" xfId="0" applyFont="1" applyFill="1" applyBorder="1" applyAlignment="1">
      <alignment horizontal="left" vertical="center"/>
    </xf>
    <xf numFmtId="0" fontId="11" fillId="6" borderId="51" xfId="0" applyFont="1" applyFill="1" applyBorder="1" applyAlignment="1">
      <alignment horizontal="left" vertical="center" wrapText="1"/>
    </xf>
    <xf numFmtId="0" fontId="11" fillId="6" borderId="46" xfId="0" applyFont="1" applyFill="1" applyBorder="1" applyAlignment="1">
      <alignment horizontal="left" vertical="center" wrapText="1"/>
    </xf>
    <xf numFmtId="0" fontId="11" fillId="6" borderId="49"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2" borderId="33" xfId="0" applyFont="1" applyFill="1" applyBorder="1" applyAlignment="1">
      <alignment horizontal="left" vertical="center"/>
    </xf>
    <xf numFmtId="0" fontId="11" fillId="2" borderId="30" xfId="0" applyFont="1" applyFill="1" applyBorder="1" applyAlignment="1">
      <alignment horizontal="left" vertical="center"/>
    </xf>
    <xf numFmtId="0" fontId="11" fillId="0" borderId="51" xfId="0" applyNumberFormat="1" applyFont="1" applyFill="1" applyBorder="1" applyAlignment="1">
      <alignment horizontal="left" vertical="center" wrapText="1"/>
    </xf>
    <xf numFmtId="0" fontId="11" fillId="0" borderId="46" xfId="0" applyNumberFormat="1" applyFont="1" applyFill="1" applyBorder="1" applyAlignment="1">
      <alignment horizontal="left" vertical="center" wrapText="1"/>
    </xf>
    <xf numFmtId="0" fontId="11" fillId="0" borderId="33" xfId="0" applyNumberFormat="1" applyFont="1" applyFill="1" applyBorder="1" applyAlignment="1">
      <alignment horizontal="left" vertical="center" wrapText="1"/>
    </xf>
    <xf numFmtId="0" fontId="11" fillId="0" borderId="49" xfId="0" applyNumberFormat="1" applyFont="1" applyFill="1" applyBorder="1" applyAlignment="1">
      <alignment horizontal="left" vertical="center" wrapText="1"/>
    </xf>
    <xf numFmtId="0" fontId="11" fillId="0" borderId="22" xfId="0" applyNumberFormat="1" applyFont="1" applyFill="1" applyBorder="1" applyAlignment="1">
      <alignment horizontal="left" vertical="center" wrapText="1"/>
    </xf>
    <xf numFmtId="0" fontId="11" fillId="0" borderId="30" xfId="0" applyNumberFormat="1" applyFont="1" applyFill="1" applyBorder="1" applyAlignment="1">
      <alignment horizontal="left" vertical="center" wrapText="1"/>
    </xf>
    <xf numFmtId="0" fontId="8" fillId="2" borderId="51"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4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28" xfId="0" applyFont="1" applyFill="1" applyBorder="1" applyAlignment="1">
      <alignment horizontal="left" vertical="top" wrapText="1"/>
    </xf>
    <xf numFmtId="0" fontId="11" fillId="2" borderId="0" xfId="0" applyNumberFormat="1" applyFont="1" applyFill="1" applyBorder="1" applyAlignment="1">
      <alignment horizontal="center" vertical="center" wrapText="1"/>
    </xf>
    <xf numFmtId="0" fontId="61" fillId="2" borderId="46" xfId="0" applyFont="1" applyFill="1" applyBorder="1" applyAlignment="1">
      <alignment horizontal="center" vertical="center"/>
    </xf>
    <xf numFmtId="0" fontId="61" fillId="2" borderId="0" xfId="0" applyFont="1" applyFill="1" applyBorder="1" applyAlignment="1">
      <alignment horizontal="center" vertical="center"/>
    </xf>
    <xf numFmtId="0" fontId="61" fillId="2" borderId="22" xfId="0" applyFont="1" applyFill="1" applyBorder="1" applyAlignment="1">
      <alignment horizontal="center" vertical="center"/>
    </xf>
    <xf numFmtId="0" fontId="8" fillId="2" borderId="0" xfId="0" applyFont="1" applyFill="1" applyBorder="1" applyAlignment="1">
      <alignment horizontal="right" vertical="center"/>
    </xf>
    <xf numFmtId="0" fontId="8" fillId="2" borderId="22" xfId="0" applyFont="1" applyFill="1" applyBorder="1" applyAlignment="1">
      <alignment horizontal="right" vertical="center"/>
    </xf>
    <xf numFmtId="0" fontId="69" fillId="2" borderId="0" xfId="0" applyFont="1" applyFill="1" applyBorder="1" applyAlignment="1">
      <alignment horizontal="center" vertical="center"/>
    </xf>
    <xf numFmtId="0" fontId="8" fillId="2" borderId="0" xfId="0" applyFont="1" applyFill="1" applyBorder="1" applyAlignment="1">
      <alignment horizontal="left" vertical="center"/>
    </xf>
    <xf numFmtId="0" fontId="8" fillId="2" borderId="22" xfId="0" applyFont="1" applyFill="1" applyBorder="1" applyAlignment="1">
      <alignment horizontal="left" vertical="center"/>
    </xf>
    <xf numFmtId="0" fontId="11" fillId="2" borderId="60" xfId="0" applyFont="1" applyFill="1" applyBorder="1" applyAlignment="1">
      <alignment horizontal="left" vertical="center" wrapText="1"/>
    </xf>
    <xf numFmtId="0" fontId="11" fillId="2" borderId="61" xfId="0" applyFont="1" applyFill="1" applyBorder="1" applyAlignment="1">
      <alignment horizontal="left" vertical="center" wrapText="1"/>
    </xf>
    <xf numFmtId="0" fontId="11" fillId="2" borderId="62" xfId="0" applyFont="1" applyFill="1" applyBorder="1" applyAlignment="1">
      <alignment horizontal="left" vertical="center" wrapText="1"/>
    </xf>
    <xf numFmtId="0" fontId="11" fillId="2" borderId="64" xfId="0" applyFont="1" applyFill="1" applyBorder="1" applyAlignment="1">
      <alignment horizontal="left" vertical="center" wrapText="1"/>
    </xf>
    <xf numFmtId="0" fontId="11" fillId="2" borderId="65" xfId="0" applyFont="1" applyFill="1" applyBorder="1" applyAlignment="1">
      <alignment horizontal="left" vertical="center" wrapText="1"/>
    </xf>
    <xf numFmtId="0" fontId="11" fillId="2" borderId="66" xfId="0" applyFont="1" applyFill="1" applyBorder="1" applyAlignment="1">
      <alignment horizontal="left" vertical="center" wrapText="1"/>
    </xf>
    <xf numFmtId="0" fontId="11" fillId="2" borderId="67" xfId="0" applyFont="1" applyFill="1" applyBorder="1" applyAlignment="1">
      <alignment horizontal="left" vertical="center" wrapText="1"/>
    </xf>
    <xf numFmtId="0" fontId="8" fillId="2" borderId="27" xfId="0" applyNumberFormat="1" applyFont="1" applyFill="1" applyBorder="1" applyAlignment="1">
      <alignment horizontal="center" vertical="center" shrinkToFit="1"/>
    </xf>
    <xf numFmtId="0" fontId="11" fillId="2" borderId="51"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30"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8" fillId="2" borderId="22"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0" borderId="2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72" fillId="2" borderId="0" xfId="0" applyNumberFormat="1" applyFont="1" applyFill="1" applyBorder="1" applyAlignment="1">
      <alignment horizontal="left" vertical="center" wrapText="1"/>
    </xf>
    <xf numFmtId="0" fontId="72" fillId="2" borderId="55" xfId="0" applyNumberFormat="1" applyFont="1" applyFill="1" applyBorder="1" applyAlignment="1">
      <alignment horizontal="left" vertical="center" wrapText="1"/>
    </xf>
    <xf numFmtId="0" fontId="70" fillId="2" borderId="51" xfId="0" applyNumberFormat="1" applyFont="1" applyFill="1" applyBorder="1" applyAlignment="1">
      <alignment horizontal="center" vertical="center" wrapText="1"/>
    </xf>
    <xf numFmtId="0" fontId="7" fillId="2" borderId="46"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49" xfId="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8" fillId="2" borderId="35" xfId="0" applyFont="1" applyFill="1" applyBorder="1" applyAlignment="1">
      <alignment horizontal="left" vertical="top"/>
    </xf>
    <xf numFmtId="0" fontId="8" fillId="2" borderId="49" xfId="0" applyFont="1" applyFill="1" applyBorder="1" applyAlignment="1">
      <alignment horizontal="center" vertical="top"/>
    </xf>
    <xf numFmtId="0" fontId="8" fillId="2" borderId="22" xfId="0" applyFont="1" applyFill="1" applyBorder="1" applyAlignment="1">
      <alignment horizontal="center" vertical="top"/>
    </xf>
    <xf numFmtId="0" fontId="8" fillId="2" borderId="35" xfId="0" applyFont="1" applyFill="1" applyBorder="1" applyAlignment="1">
      <alignment horizontal="left" vertical="top" wrapText="1"/>
    </xf>
    <xf numFmtId="0" fontId="10" fillId="2" borderId="0" xfId="0" applyFont="1" applyFill="1" applyBorder="1" applyAlignment="1">
      <alignment horizontal="left" vertical="center" wrapText="1"/>
    </xf>
    <xf numFmtId="0" fontId="8" fillId="2" borderId="22" xfId="0" applyFont="1" applyFill="1" applyBorder="1" applyAlignment="1">
      <alignment vertical="center" wrapText="1"/>
    </xf>
    <xf numFmtId="0" fontId="8" fillId="2" borderId="31" xfId="0" applyFont="1" applyFill="1" applyBorder="1" applyAlignment="1">
      <alignment horizontal="left" vertical="top"/>
    </xf>
    <xf numFmtId="0" fontId="69" fillId="2" borderId="31" xfId="0" applyFont="1" applyFill="1" applyBorder="1" applyAlignment="1">
      <alignment horizontal="center"/>
    </xf>
    <xf numFmtId="0" fontId="69" fillId="2" borderId="0" xfId="0" applyFont="1" applyFill="1" applyBorder="1" applyAlignment="1">
      <alignment horizontal="center"/>
    </xf>
    <xf numFmtId="0" fontId="11" fillId="2" borderId="60" xfId="0" applyNumberFormat="1" applyFont="1" applyFill="1" applyBorder="1" applyAlignment="1">
      <alignment horizontal="left"/>
    </xf>
    <xf numFmtId="0" fontId="11" fillId="2" borderId="61" xfId="0" applyNumberFormat="1" applyFont="1" applyFill="1" applyBorder="1" applyAlignment="1">
      <alignment horizontal="left"/>
    </xf>
    <xf numFmtId="0" fontId="11" fillId="2" borderId="62" xfId="0" applyNumberFormat="1" applyFont="1" applyFill="1" applyBorder="1" applyAlignment="1">
      <alignment horizontal="left"/>
    </xf>
    <xf numFmtId="0" fontId="11" fillId="2" borderId="31" xfId="0" applyFont="1" applyFill="1" applyBorder="1" applyAlignment="1">
      <alignment horizontal="center" vertical="top" wrapText="1"/>
    </xf>
    <xf numFmtId="0" fontId="11" fillId="2" borderId="25" xfId="0" applyFont="1" applyFill="1" applyBorder="1" applyAlignment="1">
      <alignment horizontal="left" vertical="center" wrapText="1"/>
    </xf>
    <xf numFmtId="0" fontId="58" fillId="0" borderId="35" xfId="0" applyFont="1" applyBorder="1" applyAlignment="1">
      <alignment horizontal="left" vertical="center" wrapText="1"/>
    </xf>
    <xf numFmtId="0" fontId="58" fillId="0" borderId="24" xfId="0" applyFont="1" applyBorder="1" applyAlignment="1">
      <alignment horizontal="left" vertical="center" wrapText="1"/>
    </xf>
    <xf numFmtId="0" fontId="11" fillId="2" borderId="33" xfId="0" applyNumberFormat="1" applyFont="1" applyFill="1" applyBorder="1" applyAlignment="1">
      <alignment horizontal="left" vertical="center" wrapText="1"/>
    </xf>
    <xf numFmtId="0" fontId="11" fillId="2" borderId="30" xfId="0" applyNumberFormat="1" applyFont="1" applyFill="1" applyBorder="1" applyAlignment="1">
      <alignment horizontal="left" vertical="center" wrapText="1"/>
    </xf>
    <xf numFmtId="0" fontId="58" fillId="2" borderId="0" xfId="0" applyFont="1" applyFill="1" applyBorder="1" applyAlignment="1">
      <alignment horizontal="center" vertical="center"/>
    </xf>
    <xf numFmtId="0" fontId="29" fillId="2" borderId="51" xfId="0" applyFont="1" applyFill="1" applyBorder="1" applyAlignment="1">
      <alignment horizontal="left" vertical="center" wrapText="1"/>
    </xf>
    <xf numFmtId="0" fontId="29" fillId="2" borderId="46" xfId="0" applyFont="1" applyFill="1" applyBorder="1" applyAlignment="1">
      <alignment horizontal="left" vertical="center" wrapText="1"/>
    </xf>
    <xf numFmtId="0" fontId="29" fillId="2" borderId="49" xfId="0" applyFont="1" applyFill="1" applyBorder="1" applyAlignment="1">
      <alignment horizontal="left" vertical="center" wrapText="1"/>
    </xf>
    <xf numFmtId="0" fontId="29" fillId="2" borderId="22" xfId="0" applyFont="1" applyFill="1" applyBorder="1" applyAlignment="1">
      <alignment horizontal="left" vertical="center" wrapText="1"/>
    </xf>
    <xf numFmtId="0" fontId="58" fillId="2" borderId="22" xfId="0" applyFont="1" applyFill="1" applyBorder="1" applyAlignment="1">
      <alignment horizontal="center" vertical="center"/>
    </xf>
    <xf numFmtId="0" fontId="11" fillId="2" borderId="0" xfId="0" applyNumberFormat="1" applyFont="1" applyFill="1" applyBorder="1" applyAlignment="1">
      <alignment horizontal="left" vertical="center"/>
    </xf>
    <xf numFmtId="0" fontId="11" fillId="2" borderId="31" xfId="0" applyNumberFormat="1" applyFont="1" applyFill="1" applyBorder="1" applyAlignment="1">
      <alignment horizontal="right" vertical="top" wrapText="1"/>
    </xf>
    <xf numFmtId="0" fontId="11" fillId="2" borderId="49" xfId="0" applyNumberFormat="1" applyFont="1" applyFill="1" applyBorder="1" applyAlignment="1">
      <alignment horizontal="right" vertical="top" wrapText="1"/>
    </xf>
    <xf numFmtId="0" fontId="8" fillId="2" borderId="22"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10" fillId="2" borderId="0" xfId="0" applyNumberFormat="1" applyFont="1" applyFill="1" applyAlignment="1">
      <alignment horizontal="left" vertical="center"/>
    </xf>
    <xf numFmtId="0" fontId="11" fillId="2" borderId="51" xfId="0" applyFont="1" applyFill="1" applyBorder="1" applyAlignment="1">
      <alignment horizontal="left" wrapText="1"/>
    </xf>
    <xf numFmtId="0" fontId="11" fillId="2" borderId="46" xfId="0" applyFont="1" applyFill="1" applyBorder="1" applyAlignment="1">
      <alignment horizontal="left" wrapText="1"/>
    </xf>
    <xf numFmtId="0" fontId="11" fillId="2" borderId="33" xfId="0" applyFont="1" applyFill="1" applyBorder="1" applyAlignment="1">
      <alignment horizontal="left" wrapText="1"/>
    </xf>
    <xf numFmtId="0" fontId="11" fillId="2" borderId="49" xfId="0" applyFont="1" applyFill="1" applyBorder="1" applyAlignment="1">
      <alignment horizontal="left" wrapText="1"/>
    </xf>
    <xf numFmtId="0" fontId="11" fillId="2" borderId="22" xfId="0" applyFont="1" applyFill="1" applyBorder="1" applyAlignment="1">
      <alignment horizontal="left" wrapText="1"/>
    </xf>
    <xf numFmtId="0" fontId="11" fillId="2" borderId="30" xfId="0" applyFont="1" applyFill="1" applyBorder="1" applyAlignment="1">
      <alignment horizontal="left" wrapText="1"/>
    </xf>
    <xf numFmtId="0" fontId="11" fillId="2" borderId="32" xfId="0" applyNumberFormat="1" applyFont="1" applyFill="1" applyBorder="1" applyAlignment="1">
      <alignment horizontal="right" vertical="top" wrapText="1"/>
    </xf>
    <xf numFmtId="0" fontId="11" fillId="2" borderId="29" xfId="0" applyNumberFormat="1" applyFont="1" applyFill="1" applyBorder="1" applyAlignment="1">
      <alignment horizontal="right" vertical="top" wrapText="1"/>
    </xf>
    <xf numFmtId="0" fontId="11" fillId="2" borderId="28" xfId="0" applyNumberFormat="1" applyFont="1" applyFill="1" applyBorder="1" applyAlignment="1">
      <alignment horizontal="left" vertical="center" wrapText="1"/>
    </xf>
    <xf numFmtId="0" fontId="11" fillId="2" borderId="49" xfId="0" applyNumberFormat="1" applyFont="1" applyFill="1" applyBorder="1" applyAlignment="1">
      <alignment horizontal="left" vertical="center"/>
    </xf>
    <xf numFmtId="0" fontId="11" fillId="2" borderId="22" xfId="0" applyNumberFormat="1" applyFont="1" applyFill="1" applyBorder="1" applyAlignment="1">
      <alignment horizontal="left" vertical="center"/>
    </xf>
    <xf numFmtId="0" fontId="11" fillId="2" borderId="30" xfId="0" applyNumberFormat="1" applyFont="1" applyFill="1" applyBorder="1" applyAlignment="1">
      <alignment horizontal="left" vertical="center"/>
    </xf>
    <xf numFmtId="0" fontId="11" fillId="0" borderId="33"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2" borderId="32" xfId="0" applyFont="1" applyFill="1" applyBorder="1" applyAlignment="1">
      <alignment horizontal="right" vertical="center" wrapText="1"/>
    </xf>
    <xf numFmtId="0" fontId="11" fillId="2" borderId="29" xfId="0" applyFont="1" applyFill="1" applyBorder="1" applyAlignment="1">
      <alignment horizontal="right" vertical="center" wrapText="1"/>
    </xf>
    <xf numFmtId="0" fontId="8" fillId="2" borderId="51" xfId="0" applyFont="1" applyFill="1" applyBorder="1" applyAlignment="1">
      <alignment horizontal="left" vertical="center"/>
    </xf>
    <xf numFmtId="0" fontId="8" fillId="2" borderId="46" xfId="0" applyFont="1" applyFill="1" applyBorder="1" applyAlignment="1">
      <alignment horizontal="left" vertical="center"/>
    </xf>
    <xf numFmtId="0" fontId="8" fillId="2" borderId="33" xfId="0" applyFont="1" applyFill="1" applyBorder="1" applyAlignment="1">
      <alignment horizontal="left" vertical="center"/>
    </xf>
    <xf numFmtId="0" fontId="8" fillId="2" borderId="49" xfId="0" applyFont="1" applyFill="1" applyBorder="1" applyAlignment="1">
      <alignment horizontal="left" vertical="center"/>
    </xf>
    <xf numFmtId="0" fontId="8" fillId="2" borderId="30" xfId="0" applyFont="1" applyFill="1" applyBorder="1" applyAlignment="1">
      <alignment horizontal="left" vertical="center"/>
    </xf>
    <xf numFmtId="0" fontId="11" fillId="2" borderId="0" xfId="0" applyNumberFormat="1" applyFont="1" applyFill="1" applyBorder="1" applyAlignment="1">
      <alignment horizontal="right" vertical="top" wrapText="1"/>
    </xf>
    <xf numFmtId="0" fontId="8" fillId="2" borderId="51"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49"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26" xfId="0" applyNumberFormat="1" applyFont="1" applyFill="1" applyBorder="1" applyAlignment="1">
      <alignment horizontal="left" vertical="top" wrapText="1"/>
    </xf>
    <xf numFmtId="0" fontId="8" fillId="2" borderId="63" xfId="0" applyNumberFormat="1" applyFont="1" applyFill="1" applyBorder="1" applyAlignment="1">
      <alignment horizontal="left" vertical="top" wrapText="1"/>
    </xf>
    <xf numFmtId="0" fontId="11" fillId="2" borderId="31" xfId="0" applyNumberFormat="1" applyFont="1" applyFill="1" applyBorder="1" applyAlignment="1">
      <alignment horizontal="left" vertical="center" wrapText="1"/>
    </xf>
    <xf numFmtId="0" fontId="8" fillId="2" borderId="46" xfId="0" applyNumberFormat="1" applyFont="1" applyFill="1" applyBorder="1" applyAlignment="1">
      <alignment horizontal="left" vertical="center"/>
    </xf>
    <xf numFmtId="0" fontId="8" fillId="0" borderId="32" xfId="0" applyNumberFormat="1" applyFont="1" applyFill="1" applyBorder="1" applyAlignment="1">
      <alignment horizontal="center" vertical="center"/>
    </xf>
    <xf numFmtId="0" fontId="8" fillId="0" borderId="29"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33"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8" fillId="2" borderId="28"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30"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59" fillId="0" borderId="0" xfId="0" applyNumberFormat="1" applyFont="1" applyFill="1" applyAlignment="1">
      <alignment horizontal="center" vertical="center"/>
    </xf>
    <xf numFmtId="0" fontId="60" fillId="2" borderId="0" xfId="0" applyNumberFormat="1" applyFont="1" applyFill="1" applyAlignment="1">
      <alignment horizontal="center" vertical="center"/>
    </xf>
    <xf numFmtId="0" fontId="7" fillId="2" borderId="0" xfId="0" applyNumberFormat="1" applyFont="1" applyFill="1" applyAlignment="1">
      <alignment horizontal="center" vertical="center"/>
    </xf>
    <xf numFmtId="0" fontId="62" fillId="2" borderId="51" xfId="0" applyNumberFormat="1" applyFont="1" applyFill="1" applyBorder="1" applyAlignment="1">
      <alignment horizontal="left" vertical="center"/>
    </xf>
    <xf numFmtId="0" fontId="62" fillId="2" borderId="46" xfId="0" applyNumberFormat="1" applyFont="1" applyFill="1" applyBorder="1" applyAlignment="1">
      <alignment horizontal="left" vertical="center"/>
    </xf>
    <xf numFmtId="0" fontId="63" fillId="2" borderId="54" xfId="0" applyNumberFormat="1" applyFont="1" applyFill="1" applyBorder="1" applyAlignment="1">
      <alignment horizontal="left" vertical="center"/>
    </xf>
    <xf numFmtId="0" fontId="63" fillId="2" borderId="0" xfId="0" applyNumberFormat="1" applyFont="1" applyFill="1" applyBorder="1" applyAlignment="1">
      <alignment horizontal="left" vertical="center"/>
    </xf>
    <xf numFmtId="0" fontId="63" fillId="2" borderId="28" xfId="0" applyNumberFormat="1" applyFont="1" applyFill="1" applyBorder="1" applyAlignment="1">
      <alignment horizontal="left" vertical="center"/>
    </xf>
    <xf numFmtId="0" fontId="63" fillId="2" borderId="68" xfId="0" applyNumberFormat="1" applyFont="1" applyFill="1" applyBorder="1" applyAlignment="1">
      <alignment horizontal="left" vertical="center"/>
    </xf>
    <xf numFmtId="0" fontId="63" fillId="2" borderId="22" xfId="0" applyNumberFormat="1" applyFont="1" applyFill="1" applyBorder="1" applyAlignment="1">
      <alignment horizontal="left" vertical="center"/>
    </xf>
    <xf numFmtId="0" fontId="63" fillId="2" borderId="30" xfId="0" applyNumberFormat="1" applyFont="1" applyFill="1" applyBorder="1" applyAlignment="1">
      <alignment horizontal="left" vertical="center"/>
    </xf>
    <xf numFmtId="0" fontId="7" fillId="2" borderId="51" xfId="0" applyNumberFormat="1" applyFont="1" applyFill="1" applyBorder="1" applyAlignment="1">
      <alignment horizontal="center" vertical="center" textRotation="255"/>
    </xf>
    <xf numFmtId="0" fontId="7" fillId="2" borderId="33" xfId="0" applyNumberFormat="1" applyFont="1" applyFill="1" applyBorder="1" applyAlignment="1">
      <alignment horizontal="center" vertical="center" textRotation="255"/>
    </xf>
    <xf numFmtId="0" fontId="7" fillId="2" borderId="31" xfId="0" applyNumberFormat="1" applyFont="1" applyFill="1" applyBorder="1" applyAlignment="1">
      <alignment horizontal="center" vertical="center" textRotation="255"/>
    </xf>
    <xf numFmtId="0" fontId="7" fillId="2" borderId="28" xfId="0" applyNumberFormat="1" applyFont="1" applyFill="1" applyBorder="1" applyAlignment="1">
      <alignment horizontal="center" vertical="center" textRotation="255"/>
    </xf>
    <xf numFmtId="0" fontId="7" fillId="2" borderId="49" xfId="0" applyNumberFormat="1" applyFont="1" applyFill="1" applyBorder="1" applyAlignment="1">
      <alignment horizontal="center" vertical="center" textRotation="255"/>
    </xf>
    <xf numFmtId="0" fontId="7" fillId="2" borderId="30" xfId="0" applyNumberFormat="1" applyFont="1" applyFill="1" applyBorder="1" applyAlignment="1">
      <alignment horizontal="center" vertical="center" textRotation="255"/>
    </xf>
    <xf numFmtId="0" fontId="7" fillId="2" borderId="0" xfId="0" applyNumberFormat="1" applyFont="1" applyFill="1" applyBorder="1" applyAlignment="1">
      <alignment horizontal="center" vertical="center"/>
    </xf>
    <xf numFmtId="0" fontId="7" fillId="2" borderId="22" xfId="0" applyNumberFormat="1" applyFont="1" applyFill="1" applyBorder="1" applyAlignment="1">
      <alignment horizontal="center" vertical="center"/>
    </xf>
    <xf numFmtId="0" fontId="65" fillId="2" borderId="46" xfId="0" applyNumberFormat="1" applyFont="1" applyFill="1" applyBorder="1" applyAlignment="1">
      <alignment horizontal="center" vertical="center"/>
    </xf>
    <xf numFmtId="0" fontId="8" fillId="2" borderId="31" xfId="0" applyFont="1" applyFill="1" applyBorder="1" applyAlignment="1">
      <alignment horizontal="left" vertical="center" wrapText="1"/>
    </xf>
    <xf numFmtId="0" fontId="8" fillId="2" borderId="46" xfId="0" applyNumberFormat="1" applyFont="1" applyFill="1" applyBorder="1" applyAlignment="1">
      <alignment horizontal="center" vertical="center"/>
    </xf>
    <xf numFmtId="0" fontId="8" fillId="2" borderId="22" xfId="0" applyNumberFormat="1" applyFont="1" applyFill="1" applyBorder="1" applyAlignment="1">
      <alignment horizontal="center" vertical="center"/>
    </xf>
    <xf numFmtId="0" fontId="61" fillId="2" borderId="51" xfId="0" applyNumberFormat="1" applyFont="1" applyFill="1" applyBorder="1" applyAlignment="1">
      <alignment horizontal="left" vertical="center"/>
    </xf>
    <xf numFmtId="0" fontId="61" fillId="2" borderId="46" xfId="0" applyNumberFormat="1" applyFont="1" applyFill="1" applyBorder="1" applyAlignment="1">
      <alignment horizontal="left" vertical="center"/>
    </xf>
    <xf numFmtId="0" fontId="61" fillId="2" borderId="33" xfId="0" applyNumberFormat="1" applyFont="1" applyFill="1" applyBorder="1" applyAlignment="1">
      <alignment horizontal="left" vertical="center"/>
    </xf>
    <xf numFmtId="0" fontId="61" fillId="2" borderId="49" xfId="0" applyNumberFormat="1" applyFont="1" applyFill="1" applyBorder="1" applyAlignment="1">
      <alignment horizontal="left" vertical="center"/>
    </xf>
    <xf numFmtId="0" fontId="61" fillId="2" borderId="22" xfId="0" applyNumberFormat="1" applyFont="1" applyFill="1" applyBorder="1" applyAlignment="1">
      <alignment horizontal="left" vertical="center"/>
    </xf>
    <xf numFmtId="0" fontId="61" fillId="2" borderId="30" xfId="0" applyNumberFormat="1" applyFont="1" applyFill="1" applyBorder="1" applyAlignment="1">
      <alignment horizontal="left" vertical="center"/>
    </xf>
    <xf numFmtId="0" fontId="58" fillId="2" borderId="0" xfId="0" applyNumberFormat="1" applyFont="1" applyFill="1" applyBorder="1" applyAlignment="1">
      <alignment horizontal="center"/>
    </xf>
    <xf numFmtId="0" fontId="58" fillId="2" borderId="22" xfId="0" applyNumberFormat="1" applyFont="1" applyFill="1" applyBorder="1" applyAlignment="1">
      <alignment horizontal="center"/>
    </xf>
    <xf numFmtId="0" fontId="9" fillId="2" borderId="0" xfId="0" applyNumberFormat="1" applyFont="1" applyFill="1" applyAlignment="1">
      <alignment horizontal="center" vertical="center"/>
    </xf>
    <xf numFmtId="0" fontId="8" fillId="2" borderId="69" xfId="0" applyNumberFormat="1" applyFont="1" applyFill="1" applyBorder="1" applyAlignment="1">
      <alignment horizontal="center" vertical="center"/>
    </xf>
    <xf numFmtId="0" fontId="8" fillId="2" borderId="70" xfId="0" applyNumberFormat="1" applyFont="1" applyFill="1" applyBorder="1" applyAlignment="1">
      <alignment horizontal="center" vertical="center"/>
    </xf>
    <xf numFmtId="0" fontId="8" fillId="2" borderId="71"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7" fillId="2" borderId="31"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7" fillId="2" borderId="28" xfId="0" applyNumberFormat="1" applyFont="1" applyFill="1" applyBorder="1" applyAlignment="1">
      <alignment horizontal="left" vertical="center"/>
    </xf>
    <xf numFmtId="0" fontId="7" fillId="2" borderId="49" xfId="0" applyNumberFormat="1" applyFont="1" applyFill="1" applyBorder="1" applyAlignment="1">
      <alignment horizontal="left" vertical="center"/>
    </xf>
    <xf numFmtId="0" fontId="7" fillId="2" borderId="22" xfId="0" applyNumberFormat="1" applyFont="1" applyFill="1" applyBorder="1" applyAlignment="1">
      <alignment horizontal="left" vertical="center"/>
    </xf>
    <xf numFmtId="0" fontId="7" fillId="2" borderId="30" xfId="0" applyNumberFormat="1" applyFont="1" applyFill="1" applyBorder="1" applyAlignment="1">
      <alignment horizontal="left" vertical="center"/>
    </xf>
    <xf numFmtId="0" fontId="8" fillId="2" borderId="72" xfId="0" applyNumberFormat="1" applyFont="1" applyFill="1" applyBorder="1" applyAlignment="1">
      <alignment horizontal="center" vertical="center"/>
    </xf>
    <xf numFmtId="0" fontId="8" fillId="2" borderId="73" xfId="0" applyNumberFormat="1" applyFont="1" applyFill="1" applyBorder="1" applyAlignment="1">
      <alignment horizontal="center" vertical="center"/>
    </xf>
    <xf numFmtId="0" fontId="8" fillId="2" borderId="74" xfId="0" applyNumberFormat="1" applyFont="1" applyFill="1" applyBorder="1" applyAlignment="1">
      <alignment horizontal="center" vertical="center"/>
    </xf>
    <xf numFmtId="0" fontId="15" fillId="2" borderId="51" xfId="0" applyNumberFormat="1" applyFont="1" applyFill="1" applyBorder="1" applyAlignment="1">
      <alignment horizontal="center" vertical="center"/>
    </xf>
    <xf numFmtId="0" fontId="15" fillId="2" borderId="46" xfId="0" applyNumberFormat="1" applyFont="1" applyFill="1" applyBorder="1" applyAlignment="1">
      <alignment horizontal="center" vertical="center"/>
    </xf>
    <xf numFmtId="0" fontId="15" fillId="2" borderId="33" xfId="0" applyNumberFormat="1" applyFont="1" applyFill="1" applyBorder="1" applyAlignment="1">
      <alignment horizontal="center" vertical="center"/>
    </xf>
    <xf numFmtId="0" fontId="15" fillId="2" borderId="49" xfId="0" applyNumberFormat="1" applyFont="1" applyFill="1" applyBorder="1" applyAlignment="1">
      <alignment horizontal="center" vertical="center"/>
    </xf>
    <xf numFmtId="0" fontId="15" fillId="2" borderId="22" xfId="0" applyNumberFormat="1" applyFont="1" applyFill="1" applyBorder="1" applyAlignment="1">
      <alignment horizontal="center" vertical="center"/>
    </xf>
    <xf numFmtId="0" fontId="15" fillId="2" borderId="30" xfId="0" applyNumberFormat="1" applyFont="1" applyFill="1" applyBorder="1" applyAlignment="1">
      <alignment horizontal="center" vertical="center"/>
    </xf>
    <xf numFmtId="0" fontId="64" fillId="2" borderId="75" xfId="0" applyNumberFormat="1" applyFont="1" applyFill="1" applyBorder="1" applyAlignment="1">
      <alignment horizontal="left" vertical="center"/>
    </xf>
    <xf numFmtId="0" fontId="64" fillId="2" borderId="76" xfId="0" applyNumberFormat="1" applyFont="1" applyFill="1" applyBorder="1" applyAlignment="1">
      <alignment horizontal="left" vertical="center"/>
    </xf>
    <xf numFmtId="0" fontId="64" fillId="2" borderId="77" xfId="0" applyNumberFormat="1" applyFont="1" applyFill="1" applyBorder="1" applyAlignment="1">
      <alignment horizontal="left" vertical="center"/>
    </xf>
    <xf numFmtId="0" fontId="65" fillId="2" borderId="69" xfId="0" applyNumberFormat="1" applyFont="1" applyFill="1" applyBorder="1" applyAlignment="1">
      <alignment horizontal="left" vertical="center"/>
    </xf>
    <xf numFmtId="0" fontId="65" fillId="2" borderId="70" xfId="0" applyNumberFormat="1" applyFont="1" applyFill="1" applyBorder="1" applyAlignment="1">
      <alignment horizontal="left" vertical="center"/>
    </xf>
    <xf numFmtId="0" fontId="65" fillId="2" borderId="71" xfId="0" applyNumberFormat="1" applyFont="1" applyFill="1" applyBorder="1" applyAlignment="1">
      <alignment horizontal="left" vertical="center"/>
    </xf>
    <xf numFmtId="0" fontId="65" fillId="2" borderId="31" xfId="0" applyNumberFormat="1" applyFont="1" applyFill="1" applyBorder="1" applyAlignment="1">
      <alignment horizontal="left" vertical="center"/>
    </xf>
    <xf numFmtId="0" fontId="65" fillId="2" borderId="0" xfId="0" applyNumberFormat="1" applyFont="1" applyFill="1" applyBorder="1" applyAlignment="1">
      <alignment horizontal="left" vertical="center"/>
    </xf>
    <xf numFmtId="0" fontId="65" fillId="2" borderId="28" xfId="0" applyNumberFormat="1" applyFont="1" applyFill="1" applyBorder="1" applyAlignment="1">
      <alignment horizontal="left" vertical="center"/>
    </xf>
    <xf numFmtId="0" fontId="65" fillId="2" borderId="49" xfId="0" applyNumberFormat="1" applyFont="1" applyFill="1" applyBorder="1" applyAlignment="1">
      <alignment horizontal="left" vertical="center"/>
    </xf>
    <xf numFmtId="0" fontId="65" fillId="2" borderId="22" xfId="0" applyNumberFormat="1" applyFont="1" applyFill="1" applyBorder="1" applyAlignment="1">
      <alignment horizontal="left" vertical="center"/>
    </xf>
    <xf numFmtId="0" fontId="65" fillId="2" borderId="30" xfId="0" applyNumberFormat="1" applyFont="1" applyFill="1" applyBorder="1" applyAlignment="1">
      <alignment horizontal="left" vertical="center"/>
    </xf>
    <xf numFmtId="0" fontId="12" fillId="0" borderId="51" xfId="0" applyNumberFormat="1" applyFont="1" applyFill="1" applyBorder="1" applyAlignment="1">
      <alignment horizontal="center" vertical="center"/>
    </xf>
    <xf numFmtId="0" fontId="12" fillId="0" borderId="46" xfId="0" applyNumberFormat="1" applyFont="1" applyFill="1" applyBorder="1" applyAlignment="1">
      <alignment horizontal="center" vertical="center"/>
    </xf>
    <xf numFmtId="0" fontId="12" fillId="0" borderId="33" xfId="0" applyNumberFormat="1" applyFont="1" applyFill="1" applyBorder="1" applyAlignment="1">
      <alignment horizontal="center" vertical="center"/>
    </xf>
    <xf numFmtId="0" fontId="12" fillId="0" borderId="31"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28" xfId="0" applyNumberFormat="1" applyFont="1" applyFill="1" applyBorder="1" applyAlignment="1">
      <alignment horizontal="center" vertical="center"/>
    </xf>
    <xf numFmtId="0" fontId="12" fillId="0" borderId="49" xfId="0" applyNumberFormat="1" applyFont="1" applyFill="1" applyBorder="1" applyAlignment="1">
      <alignment horizontal="center" vertical="center"/>
    </xf>
    <xf numFmtId="0" fontId="12" fillId="0" borderId="22" xfId="0" applyNumberFormat="1" applyFont="1" applyFill="1" applyBorder="1" applyAlignment="1">
      <alignment horizontal="center" vertical="center"/>
    </xf>
    <xf numFmtId="0" fontId="12" fillId="0" borderId="30" xfId="0" applyNumberFormat="1" applyFont="1" applyFill="1" applyBorder="1" applyAlignment="1">
      <alignment horizontal="center" vertical="center"/>
    </xf>
    <xf numFmtId="0" fontId="12" fillId="2" borderId="51" xfId="0" applyNumberFormat="1" applyFont="1" applyFill="1" applyBorder="1" applyAlignment="1">
      <alignment horizontal="center" vertical="center"/>
    </xf>
    <xf numFmtId="0" fontId="12" fillId="2" borderId="46" xfId="0" applyNumberFormat="1" applyFont="1" applyFill="1" applyBorder="1" applyAlignment="1">
      <alignment horizontal="center" vertical="center"/>
    </xf>
    <xf numFmtId="0" fontId="12" fillId="2" borderId="33" xfId="0" applyNumberFormat="1" applyFont="1" applyFill="1" applyBorder="1" applyAlignment="1">
      <alignment horizontal="center" vertical="center"/>
    </xf>
    <xf numFmtId="0" fontId="12" fillId="2" borderId="31" xfId="0" applyNumberFormat="1" applyFont="1" applyFill="1" applyBorder="1" applyAlignment="1">
      <alignment horizontal="center" vertical="center"/>
    </xf>
    <xf numFmtId="0" fontId="12" fillId="2" borderId="0" xfId="0" applyNumberFormat="1" applyFont="1" applyFill="1" applyBorder="1" applyAlignment="1">
      <alignment horizontal="center" vertical="center"/>
    </xf>
    <xf numFmtId="0" fontId="12" fillId="2" borderId="28" xfId="0" applyNumberFormat="1" applyFont="1" applyFill="1" applyBorder="1" applyAlignment="1">
      <alignment horizontal="center" vertical="center"/>
    </xf>
    <xf numFmtId="0" fontId="12" fillId="2" borderId="49" xfId="0" applyNumberFormat="1" applyFont="1" applyFill="1" applyBorder="1" applyAlignment="1">
      <alignment horizontal="center" vertical="center"/>
    </xf>
    <xf numFmtId="0" fontId="12" fillId="2" borderId="22" xfId="0" applyNumberFormat="1" applyFont="1" applyFill="1" applyBorder="1" applyAlignment="1">
      <alignment horizontal="center" vertical="center"/>
    </xf>
    <xf numFmtId="0" fontId="12" fillId="2" borderId="30" xfId="0" applyNumberFormat="1" applyFont="1" applyFill="1" applyBorder="1" applyAlignment="1">
      <alignment horizontal="center" vertical="center"/>
    </xf>
    <xf numFmtId="0" fontId="70" fillId="2" borderId="16"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78" xfId="0" applyNumberFormat="1" applyFont="1" applyFill="1" applyBorder="1" applyAlignment="1">
      <alignment horizontal="center"/>
    </xf>
    <xf numFmtId="0" fontId="71" fillId="2" borderId="13" xfId="0" applyFont="1" applyFill="1" applyBorder="1" applyAlignment="1">
      <alignment horizontal="center" vertical="center"/>
    </xf>
    <xf numFmtId="0" fontId="65" fillId="2" borderId="14" xfId="0" applyFont="1" applyFill="1" applyBorder="1" applyAlignment="1">
      <alignment horizontal="center" vertical="center"/>
    </xf>
    <xf numFmtId="0" fontId="65" fillId="2" borderId="79" xfId="0" applyFont="1" applyFill="1" applyBorder="1" applyAlignment="1">
      <alignment horizontal="center" vertical="center"/>
    </xf>
    <xf numFmtId="0" fontId="72" fillId="2" borderId="0" xfId="0" applyFont="1" applyFill="1" applyBorder="1" applyAlignment="1">
      <alignment horizontal="left" vertical="top" wrapText="1"/>
    </xf>
    <xf numFmtId="0" fontId="72" fillId="2" borderId="55" xfId="0" applyFont="1" applyFill="1" applyBorder="1" applyAlignment="1">
      <alignment horizontal="left" vertical="top" wrapText="1"/>
    </xf>
    <xf numFmtId="0" fontId="8" fillId="2" borderId="0" xfId="0" applyFont="1" applyFill="1" applyBorder="1" applyAlignment="1">
      <alignment vertical="center" wrapText="1"/>
    </xf>
    <xf numFmtId="0" fontId="8" fillId="2" borderId="28" xfId="0" applyFont="1" applyFill="1" applyBorder="1" applyAlignment="1">
      <alignment vertical="center" wrapText="1"/>
    </xf>
    <xf numFmtId="0" fontId="11" fillId="0" borderId="23" xfId="0" applyFont="1" applyFill="1" applyBorder="1" applyAlignment="1">
      <alignment horizontal="left" vertical="center"/>
    </xf>
    <xf numFmtId="0" fontId="11" fillId="2" borderId="51" xfId="0" applyFont="1" applyFill="1" applyBorder="1" applyAlignment="1">
      <alignment horizontal="left" vertical="top" wrapText="1"/>
    </xf>
    <xf numFmtId="0" fontId="11" fillId="2" borderId="46" xfId="0" applyFont="1" applyFill="1" applyBorder="1" applyAlignment="1">
      <alignment horizontal="left" vertical="top" wrapText="1"/>
    </xf>
    <xf numFmtId="0" fontId="11" fillId="2" borderId="33" xfId="0" applyFont="1" applyFill="1" applyBorder="1" applyAlignment="1">
      <alignment horizontal="left" vertical="top" wrapText="1"/>
    </xf>
    <xf numFmtId="0" fontId="11" fillId="2" borderId="49"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30" xfId="0" applyFont="1" applyFill="1" applyBorder="1" applyAlignment="1">
      <alignment horizontal="left" vertical="top" wrapText="1"/>
    </xf>
    <xf numFmtId="0" fontId="8" fillId="2" borderId="31" xfId="0" applyFont="1" applyFill="1" applyBorder="1" applyAlignment="1">
      <alignment vertical="top"/>
    </xf>
    <xf numFmtId="0" fontId="8" fillId="2" borderId="0" xfId="0" applyFont="1" applyFill="1" applyBorder="1" applyAlignment="1">
      <alignment vertical="top"/>
    </xf>
    <xf numFmtId="0" fontId="8" fillId="2" borderId="28" xfId="0" applyFont="1" applyFill="1" applyBorder="1" applyAlignment="1">
      <alignment vertical="top"/>
    </xf>
    <xf numFmtId="0" fontId="8" fillId="2" borderId="0" xfId="0" applyFont="1" applyFill="1" applyBorder="1" applyAlignment="1">
      <alignment horizontal="center" vertical="center"/>
    </xf>
    <xf numFmtId="0" fontId="69" fillId="2" borderId="0" xfId="0" applyFont="1" applyFill="1" applyBorder="1" applyAlignment="1">
      <alignment horizontal="center" shrinkToFit="1"/>
    </xf>
    <xf numFmtId="0" fontId="8" fillId="2" borderId="0" xfId="0" applyFont="1" applyFill="1" applyBorder="1" applyAlignment="1">
      <alignment horizontal="center" shrinkToFit="1"/>
    </xf>
    <xf numFmtId="0" fontId="8" fillId="2" borderId="0" xfId="0" applyFont="1" applyFill="1" applyAlignment="1">
      <alignment horizontal="center" shrinkToFit="1"/>
    </xf>
    <xf numFmtId="0" fontId="8" fillId="2" borderId="22" xfId="0" applyFont="1" applyFill="1" applyBorder="1" applyAlignment="1">
      <alignment horizontal="center" vertical="center" shrinkToFit="1"/>
    </xf>
    <xf numFmtId="0" fontId="69" fillId="2" borderId="22" xfId="0" applyFont="1" applyFill="1" applyBorder="1" applyAlignment="1">
      <alignment horizontal="center" vertical="center" shrinkToFit="1"/>
    </xf>
    <xf numFmtId="0" fontId="34" fillId="3" borderId="25" xfId="7" applyFont="1" applyFill="1" applyBorder="1" applyAlignment="1" applyProtection="1">
      <alignment horizontal="center" vertical="center"/>
      <protection locked="0"/>
    </xf>
    <xf numFmtId="0" fontId="34" fillId="4" borderId="35" xfId="7" applyFont="1" applyFill="1" applyBorder="1" applyAlignment="1" applyProtection="1">
      <alignment horizontal="center" vertical="center"/>
      <protection locked="0"/>
    </xf>
    <xf numFmtId="0" fontId="34" fillId="4" borderId="24" xfId="7" applyFont="1" applyFill="1" applyBorder="1" applyAlignment="1" applyProtection="1">
      <alignment horizontal="center" vertical="center"/>
      <protection locked="0"/>
    </xf>
    <xf numFmtId="0" fontId="34" fillId="5" borderId="25" xfId="7" applyFont="1" applyFill="1" applyBorder="1" applyAlignment="1" applyProtection="1">
      <alignment horizontal="center" vertical="center"/>
      <protection locked="0"/>
    </xf>
    <xf numFmtId="0" fontId="34" fillId="5" borderId="24" xfId="7" applyFont="1" applyFill="1" applyBorder="1" applyAlignment="1" applyProtection="1">
      <alignment horizontal="center" vertical="center"/>
      <protection locked="0"/>
    </xf>
    <xf numFmtId="0" fontId="34" fillId="2" borderId="25" xfId="7" applyFont="1" applyFill="1" applyBorder="1" applyAlignment="1">
      <alignment horizontal="center" vertical="center"/>
    </xf>
    <xf numFmtId="0" fontId="34" fillId="2" borderId="24" xfId="7" applyFont="1" applyFill="1" applyBorder="1" applyAlignment="1">
      <alignment horizontal="center" vertical="center"/>
    </xf>
    <xf numFmtId="0" fontId="34" fillId="5" borderId="35" xfId="7" applyFont="1" applyFill="1" applyBorder="1" applyAlignment="1" applyProtection="1">
      <alignment horizontal="center" vertical="center"/>
      <protection locked="0"/>
    </xf>
    <xf numFmtId="38" fontId="34" fillId="2" borderId="0" xfId="8" applyFont="1" applyFill="1" applyBorder="1" applyAlignment="1" applyProtection="1">
      <alignment horizontal="center" vertical="center"/>
    </xf>
    <xf numFmtId="0" fontId="35" fillId="3" borderId="0" xfId="7" applyFont="1" applyFill="1" applyAlignment="1" applyProtection="1">
      <alignment horizontal="center" vertical="center"/>
      <protection locked="0"/>
    </xf>
    <xf numFmtId="0" fontId="35" fillId="4" borderId="0" xfId="7" applyFont="1" applyFill="1" applyAlignment="1" applyProtection="1">
      <alignment horizontal="center" vertical="center"/>
      <protection locked="0"/>
    </xf>
    <xf numFmtId="0" fontId="35" fillId="5" borderId="0" xfId="7" applyFont="1" applyFill="1" applyAlignment="1" applyProtection="1">
      <alignment horizontal="center" vertical="center"/>
      <protection locked="0"/>
    </xf>
    <xf numFmtId="0" fontId="35" fillId="0" borderId="0" xfId="7" applyFont="1" applyFill="1" applyAlignment="1">
      <alignment horizontal="center" vertical="center"/>
    </xf>
    <xf numFmtId="20" fontId="34" fillId="5" borderId="25" xfId="7" applyNumberFormat="1" applyFont="1" applyFill="1" applyBorder="1" applyAlignment="1" applyProtection="1">
      <alignment horizontal="center" vertical="center"/>
      <protection locked="0"/>
    </xf>
    <xf numFmtId="20" fontId="34" fillId="5" borderId="35" xfId="7" applyNumberFormat="1" applyFont="1" applyFill="1" applyBorder="1" applyAlignment="1" applyProtection="1">
      <alignment horizontal="center" vertical="center"/>
      <protection locked="0"/>
    </xf>
    <xf numFmtId="20" fontId="34" fillId="5" borderId="24" xfId="7" applyNumberFormat="1" applyFont="1" applyFill="1" applyBorder="1" applyAlignment="1" applyProtection="1">
      <alignment horizontal="center" vertical="center"/>
      <protection locked="0"/>
    </xf>
    <xf numFmtId="4" fontId="34" fillId="0" borderId="25" xfId="7" applyNumberFormat="1" applyFont="1" applyBorder="1" applyAlignment="1">
      <alignment horizontal="center" vertical="center"/>
    </xf>
    <xf numFmtId="4" fontId="34" fillId="0" borderId="24" xfId="7" applyNumberFormat="1" applyFont="1" applyBorder="1" applyAlignment="1">
      <alignment horizontal="center" vertical="center"/>
    </xf>
    <xf numFmtId="0" fontId="34" fillId="0" borderId="87" xfId="7" applyFont="1" applyBorder="1" applyAlignment="1">
      <alignment horizontal="center" vertical="center"/>
    </xf>
    <xf numFmtId="0" fontId="34" fillId="0" borderId="89" xfId="7" applyFont="1" applyBorder="1" applyAlignment="1">
      <alignment horizontal="center" vertical="center"/>
    </xf>
    <xf numFmtId="0" fontId="34" fillId="0" borderId="34" xfId="7" applyFont="1" applyBorder="1" applyAlignment="1">
      <alignment horizontal="center" vertical="center"/>
    </xf>
    <xf numFmtId="0" fontId="34" fillId="0" borderId="1"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45"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28" xfId="7" applyFont="1" applyBorder="1" applyAlignment="1">
      <alignment horizontal="center" vertical="center" wrapText="1"/>
    </xf>
    <xf numFmtId="0" fontId="34" fillId="0" borderId="19" xfId="7" applyFont="1" applyBorder="1" applyAlignment="1">
      <alignment horizontal="center" vertical="center" wrapText="1"/>
    </xf>
    <xf numFmtId="0" fontId="34" fillId="0" borderId="12" xfId="7" applyFont="1" applyBorder="1" applyAlignment="1">
      <alignment horizontal="center" vertical="center" wrapText="1"/>
    </xf>
    <xf numFmtId="0" fontId="34" fillId="0" borderId="8" xfId="7" applyFont="1" applyBorder="1" applyAlignment="1">
      <alignment horizontal="center" vertical="center" wrapText="1"/>
    </xf>
    <xf numFmtId="0" fontId="39" fillId="0" borderId="86" xfId="7" applyFont="1" applyBorder="1" applyAlignment="1">
      <alignment horizontal="center" vertical="center" wrapText="1"/>
    </xf>
    <xf numFmtId="0" fontId="39" fillId="0" borderId="27" xfId="7" applyFont="1" applyBorder="1" applyAlignment="1">
      <alignment horizontal="center" vertical="center" wrapText="1"/>
    </xf>
    <xf numFmtId="0" fontId="39" fillId="0" borderId="36" xfId="7" applyFont="1" applyBorder="1" applyAlignment="1">
      <alignment horizontal="center" vertical="center" wrapText="1"/>
    </xf>
    <xf numFmtId="0" fontId="34" fillId="0" borderId="88" xfId="7" applyFont="1" applyBorder="1" applyAlignment="1">
      <alignment horizontal="center" vertical="center" wrapText="1"/>
    </xf>
    <xf numFmtId="0" fontId="34" fillId="0" borderId="31" xfId="7" applyFont="1" applyBorder="1" applyAlignment="1">
      <alignment horizontal="center" vertical="center" wrapText="1"/>
    </xf>
    <xf numFmtId="0" fontId="34" fillId="0" borderId="37"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11" xfId="7" applyFont="1" applyBorder="1" applyAlignment="1">
      <alignment horizontal="center" vertical="center" wrapText="1"/>
    </xf>
    <xf numFmtId="0" fontId="34" fillId="0" borderId="18" xfId="7" applyFont="1" applyBorder="1" applyAlignment="1">
      <alignment horizontal="center" vertical="center" wrapText="1"/>
    </xf>
    <xf numFmtId="0" fontId="39" fillId="0" borderId="1" xfId="7" applyFont="1" applyBorder="1" applyAlignment="1">
      <alignment horizontal="center" vertical="center" wrapText="1"/>
    </xf>
    <xf numFmtId="0" fontId="39" fillId="0" borderId="9" xfId="7" applyFont="1" applyBorder="1" applyAlignment="1">
      <alignment horizontal="center" vertical="center" wrapText="1"/>
    </xf>
    <xf numFmtId="0" fontId="39" fillId="0" borderId="10" xfId="7" applyFont="1" applyBorder="1" applyAlignment="1">
      <alignment horizontal="center" vertical="center" wrapText="1"/>
    </xf>
    <xf numFmtId="0" fontId="39" fillId="0" borderId="45" xfId="7" applyFont="1" applyBorder="1" applyAlignment="1">
      <alignment horizontal="center" vertical="center" wrapText="1"/>
    </xf>
    <xf numFmtId="0" fontId="39" fillId="0" borderId="0" xfId="7" applyFont="1" applyBorder="1" applyAlignment="1">
      <alignment horizontal="center" vertical="center" wrapText="1"/>
    </xf>
    <xf numFmtId="0" fontId="39" fillId="0" borderId="11" xfId="7" applyFont="1" applyBorder="1" applyAlignment="1">
      <alignment horizontal="center" vertical="center" wrapText="1"/>
    </xf>
    <xf numFmtId="0" fontId="39" fillId="0" borderId="19" xfId="7" applyFont="1" applyBorder="1" applyAlignment="1">
      <alignment horizontal="center" vertical="center" wrapText="1"/>
    </xf>
    <xf numFmtId="0" fontId="39" fillId="0" borderId="12" xfId="7" applyFont="1" applyBorder="1" applyAlignment="1">
      <alignment horizontal="center" vertical="center" wrapText="1"/>
    </xf>
    <xf numFmtId="0" fontId="39" fillId="0" borderId="18" xfId="7" applyFont="1" applyBorder="1" applyAlignment="1">
      <alignment horizontal="center" vertical="center" wrapText="1"/>
    </xf>
    <xf numFmtId="0" fontId="34" fillId="0" borderId="1" xfId="7" quotePrefix="1" applyFont="1" applyBorder="1" applyAlignment="1" applyProtection="1">
      <alignment horizontal="center" vertical="center"/>
    </xf>
    <xf numFmtId="0" fontId="34" fillId="0" borderId="9" xfId="7" applyFont="1" applyBorder="1" applyAlignment="1" applyProtection="1">
      <alignment horizontal="center" vertical="center"/>
    </xf>
    <xf numFmtId="0" fontId="34" fillId="0" borderId="10" xfId="7" applyFont="1" applyBorder="1" applyAlignment="1" applyProtection="1">
      <alignment horizontal="center" vertical="center"/>
    </xf>
    <xf numFmtId="0" fontId="34" fillId="0" borderId="97" xfId="7" applyFont="1" applyBorder="1" applyAlignment="1">
      <alignment horizontal="center" vertical="center" shrinkToFit="1"/>
    </xf>
    <xf numFmtId="0" fontId="34" fillId="0" borderId="105" xfId="7" applyFont="1" applyBorder="1" applyAlignment="1">
      <alignment horizontal="center" vertical="center" shrinkToFit="1"/>
    </xf>
    <xf numFmtId="0" fontId="34" fillId="3" borderId="1" xfId="7" applyFont="1" applyFill="1" applyBorder="1" applyAlignment="1" applyProtection="1">
      <alignment horizontal="center" vertical="center"/>
      <protection locked="0"/>
    </xf>
    <xf numFmtId="0" fontId="34" fillId="3" borderId="9" xfId="7" applyFont="1" applyFill="1" applyBorder="1" applyAlignment="1" applyProtection="1">
      <alignment horizontal="center" vertical="center"/>
      <protection locked="0"/>
    </xf>
    <xf numFmtId="0" fontId="34" fillId="3" borderId="5" xfId="7" applyFont="1" applyFill="1" applyBorder="1" applyAlignment="1" applyProtection="1">
      <alignment horizontal="center" vertical="center"/>
      <protection locked="0"/>
    </xf>
    <xf numFmtId="0" fontId="34" fillId="3" borderId="45" xfId="7" applyFont="1" applyFill="1" applyBorder="1" applyAlignment="1" applyProtection="1">
      <alignment horizontal="center" vertical="center"/>
      <protection locked="0"/>
    </xf>
    <xf numFmtId="0" fontId="34" fillId="3" borderId="0" xfId="7" applyFont="1" applyFill="1" applyBorder="1" applyAlignment="1" applyProtection="1">
      <alignment horizontal="center" vertical="center"/>
      <protection locked="0"/>
    </xf>
    <xf numFmtId="0" fontId="34" fillId="3" borderId="28" xfId="7" applyFont="1" applyFill="1" applyBorder="1" applyAlignment="1" applyProtection="1">
      <alignment horizontal="center" vertical="center"/>
      <protection locked="0"/>
    </xf>
    <xf numFmtId="0" fontId="34" fillId="3" borderId="122" xfId="7" applyFont="1" applyFill="1" applyBorder="1" applyAlignment="1" applyProtection="1">
      <alignment horizontal="center" vertical="center"/>
      <protection locked="0"/>
    </xf>
    <xf numFmtId="0" fontId="34" fillId="3" borderId="22" xfId="7" applyFont="1" applyFill="1" applyBorder="1" applyAlignment="1" applyProtection="1">
      <alignment horizontal="center" vertical="center"/>
      <protection locked="0"/>
    </xf>
    <xf numFmtId="0" fontId="34" fillId="3" borderId="30" xfId="7" applyFont="1" applyFill="1" applyBorder="1" applyAlignment="1" applyProtection="1">
      <alignment horizontal="center" vertical="center"/>
      <protection locked="0"/>
    </xf>
    <xf numFmtId="0" fontId="34" fillId="3" borderId="86" xfId="7" applyFont="1" applyFill="1" applyBorder="1" applyAlignment="1" applyProtection="1">
      <alignment horizontal="center" vertical="center" wrapText="1"/>
      <protection locked="0"/>
    </xf>
    <xf numFmtId="0" fontId="34" fillId="4" borderId="27" xfId="7" applyFont="1" applyFill="1" applyBorder="1" applyAlignment="1" applyProtection="1">
      <alignment horizontal="center" vertical="center" wrapText="1"/>
      <protection locked="0"/>
    </xf>
    <xf numFmtId="0" fontId="34" fillId="3" borderId="21" xfId="7" applyFont="1" applyFill="1" applyBorder="1" applyAlignment="1" applyProtection="1">
      <alignment horizontal="center" vertical="center" shrinkToFit="1"/>
      <protection locked="0"/>
    </xf>
    <xf numFmtId="0" fontId="34" fillId="4" borderId="81" xfId="7" applyFont="1" applyFill="1" applyBorder="1" applyAlignment="1" applyProtection="1">
      <alignment horizontal="center" vertical="center" shrinkToFit="1"/>
      <protection locked="0"/>
    </xf>
    <xf numFmtId="0" fontId="34" fillId="4" borderId="6" xfId="7" applyFont="1" applyFill="1" applyBorder="1" applyAlignment="1" applyProtection="1">
      <alignment horizontal="center" vertical="center" shrinkToFit="1"/>
      <protection locked="0"/>
    </xf>
    <xf numFmtId="0" fontId="34" fillId="4" borderId="25" xfId="7" applyFont="1" applyFill="1" applyBorder="1" applyAlignment="1" applyProtection="1">
      <alignment horizontal="center" vertical="center" shrinkToFit="1"/>
      <protection locked="0"/>
    </xf>
    <xf numFmtId="0" fontId="34" fillId="4" borderId="35" xfId="7" applyFont="1" applyFill="1" applyBorder="1" applyAlignment="1" applyProtection="1">
      <alignment horizontal="center" vertical="center" shrinkToFit="1"/>
      <protection locked="0"/>
    </xf>
    <xf numFmtId="0" fontId="34" fillId="4" borderId="24" xfId="7" applyFont="1" applyFill="1" applyBorder="1" applyAlignment="1" applyProtection="1">
      <alignment horizontal="center" vertical="center" shrinkToFit="1"/>
      <protection locked="0"/>
    </xf>
    <xf numFmtId="0" fontId="34" fillId="5" borderId="88" xfId="7" applyFont="1" applyFill="1" applyBorder="1" applyAlignment="1" applyProtection="1">
      <alignment horizontal="center" vertical="center" wrapText="1"/>
      <protection locked="0"/>
    </xf>
    <xf numFmtId="0" fontId="34" fillId="5" borderId="9" xfId="7" applyFont="1" applyFill="1" applyBorder="1" applyAlignment="1" applyProtection="1">
      <alignment horizontal="center" vertical="center" wrapText="1"/>
      <protection locked="0"/>
    </xf>
    <xf numFmtId="0" fontId="34" fillId="5" borderId="10" xfId="7" applyFont="1" applyFill="1" applyBorder="1" applyAlignment="1" applyProtection="1">
      <alignment horizontal="center" vertical="center" wrapText="1"/>
      <protection locked="0"/>
    </xf>
    <xf numFmtId="0" fontId="34" fillId="5" borderId="31" xfId="7" applyFont="1" applyFill="1" applyBorder="1" applyAlignment="1" applyProtection="1">
      <alignment horizontal="center" vertical="center" wrapText="1"/>
      <protection locked="0"/>
    </xf>
    <xf numFmtId="0" fontId="34" fillId="5" borderId="0" xfId="7" applyFont="1" applyFill="1" applyBorder="1" applyAlignment="1" applyProtection="1">
      <alignment horizontal="center" vertical="center" wrapText="1"/>
      <protection locked="0"/>
    </xf>
    <xf numFmtId="0" fontId="34" fillId="5" borderId="11" xfId="7" applyFont="1" applyFill="1" applyBorder="1" applyAlignment="1" applyProtection="1">
      <alignment horizontal="center" vertical="center" wrapText="1"/>
      <protection locked="0"/>
    </xf>
    <xf numFmtId="0" fontId="42" fillId="0" borderId="98" xfId="7" applyFont="1" applyFill="1" applyBorder="1" applyAlignment="1">
      <alignment horizontal="center" vertical="center" wrapText="1"/>
    </xf>
    <xf numFmtId="0" fontId="42" fillId="0" borderId="99" xfId="7" applyFont="1" applyFill="1" applyBorder="1" applyAlignment="1">
      <alignment horizontal="center" vertical="center" wrapText="1"/>
    </xf>
    <xf numFmtId="0" fontId="42" fillId="0" borderId="100" xfId="7" applyFont="1" applyFill="1" applyBorder="1" applyAlignment="1">
      <alignment horizontal="center" vertical="center" wrapText="1"/>
    </xf>
    <xf numFmtId="0" fontId="41" fillId="2" borderId="1" xfId="7" applyFont="1" applyFill="1" applyBorder="1" applyAlignment="1">
      <alignment horizontal="center" vertical="center" wrapText="1"/>
    </xf>
    <xf numFmtId="0" fontId="41" fillId="2" borderId="5" xfId="7" applyFont="1" applyFill="1" applyBorder="1" applyAlignment="1">
      <alignment horizontal="center" vertical="center" wrapText="1"/>
    </xf>
    <xf numFmtId="0" fontId="41" fillId="2" borderId="45" xfId="7" applyFont="1" applyFill="1" applyBorder="1" applyAlignment="1">
      <alignment horizontal="center" vertical="center" wrapText="1"/>
    </xf>
    <xf numFmtId="0" fontId="41" fillId="2" borderId="28" xfId="7" applyFont="1" applyFill="1" applyBorder="1" applyAlignment="1">
      <alignment horizontal="center" vertical="center" wrapText="1"/>
    </xf>
    <xf numFmtId="0" fontId="41" fillId="2" borderId="19" xfId="7" applyFont="1" applyFill="1" applyBorder="1" applyAlignment="1">
      <alignment horizontal="center" vertical="center" wrapText="1"/>
    </xf>
    <xf numFmtId="0" fontId="41" fillId="2" borderId="8" xfId="7" applyFont="1" applyFill="1" applyBorder="1" applyAlignment="1">
      <alignment horizontal="center" vertical="center" wrapText="1"/>
    </xf>
    <xf numFmtId="0" fontId="41" fillId="2" borderId="88" xfId="7" applyFont="1" applyFill="1" applyBorder="1" applyAlignment="1">
      <alignment horizontal="center" vertical="center" wrapText="1"/>
    </xf>
    <xf numFmtId="0" fontId="41" fillId="2" borderId="10" xfId="7" applyFont="1" applyFill="1" applyBorder="1" applyAlignment="1">
      <alignment horizontal="center" vertical="center" wrapText="1"/>
    </xf>
    <xf numFmtId="0" fontId="41" fillId="2" borderId="31" xfId="7" applyFont="1" applyFill="1" applyBorder="1" applyAlignment="1">
      <alignment horizontal="center" vertical="center" wrapText="1"/>
    </xf>
    <xf numFmtId="0" fontId="41" fillId="2" borderId="11" xfId="7" applyFont="1" applyFill="1" applyBorder="1" applyAlignment="1">
      <alignment horizontal="center" vertical="center" wrapText="1"/>
    </xf>
    <xf numFmtId="0" fontId="41" fillId="2" borderId="37" xfId="7" applyFont="1" applyFill="1" applyBorder="1" applyAlignment="1">
      <alignment horizontal="center" vertical="center" wrapText="1"/>
    </xf>
    <xf numFmtId="0" fontId="41" fillId="2" borderId="18" xfId="7" applyFont="1" applyFill="1" applyBorder="1" applyAlignment="1">
      <alignment horizontal="center" vertical="center" wrapText="1"/>
    </xf>
    <xf numFmtId="0" fontId="38" fillId="0" borderId="1"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10" xfId="7" applyFont="1" applyBorder="1" applyAlignment="1">
      <alignment horizontal="center" vertical="center" wrapText="1"/>
    </xf>
    <xf numFmtId="0" fontId="38" fillId="0" borderId="45" xfId="7" applyFont="1" applyBorder="1" applyAlignment="1">
      <alignment horizontal="center" vertical="center" wrapText="1"/>
    </xf>
    <xf numFmtId="0" fontId="38" fillId="0" borderId="0" xfId="7" applyFont="1" applyBorder="1" applyAlignment="1">
      <alignment horizontal="center" vertical="center" wrapText="1"/>
    </xf>
    <xf numFmtId="0" fontId="38" fillId="0" borderId="11" xfId="7" applyFont="1" applyBorder="1" applyAlignment="1">
      <alignment horizontal="center" vertical="center" wrapText="1"/>
    </xf>
    <xf numFmtId="0" fontId="38" fillId="0" borderId="19" xfId="7" applyFont="1" applyBorder="1" applyAlignment="1">
      <alignment horizontal="center" vertical="center" wrapText="1"/>
    </xf>
    <xf numFmtId="0" fontId="38" fillId="0" borderId="12" xfId="7" applyFont="1" applyBorder="1" applyAlignment="1">
      <alignment horizontal="center" vertical="center" wrapText="1"/>
    </xf>
    <xf numFmtId="0" fontId="38" fillId="0" borderId="18" xfId="7" applyFont="1" applyBorder="1" applyAlignment="1">
      <alignment horizontal="center" vertical="center" wrapText="1"/>
    </xf>
    <xf numFmtId="0" fontId="34" fillId="0" borderId="90" xfId="7" applyFont="1" applyBorder="1" applyAlignment="1">
      <alignment horizontal="center" vertical="center"/>
    </xf>
    <xf numFmtId="0" fontId="34" fillId="0" borderId="35" xfId="7" applyFont="1" applyBorder="1" applyAlignment="1">
      <alignment horizontal="center" vertical="center"/>
    </xf>
    <xf numFmtId="0" fontId="34" fillId="0" borderId="91" xfId="7" applyFont="1" applyBorder="1" applyAlignment="1">
      <alignment horizontal="center" vertical="center"/>
    </xf>
    <xf numFmtId="0" fontId="34" fillId="2" borderId="90" xfId="7" applyFont="1" applyFill="1" applyBorder="1" applyAlignment="1">
      <alignment horizontal="center" vertical="center"/>
    </xf>
    <xf numFmtId="0" fontId="34" fillId="2" borderId="35" xfId="7" applyFont="1" applyFill="1" applyBorder="1" applyAlignment="1">
      <alignment horizontal="center" vertical="center"/>
    </xf>
    <xf numFmtId="0" fontId="34" fillId="2" borderId="91" xfId="7" applyFont="1" applyFill="1" applyBorder="1" applyAlignment="1">
      <alignment horizontal="center" vertical="center"/>
    </xf>
    <xf numFmtId="1" fontId="34" fillId="2" borderId="101" xfId="7" applyNumberFormat="1" applyFont="1" applyFill="1" applyBorder="1" applyAlignment="1">
      <alignment horizontal="center" vertical="center" wrapText="1"/>
    </xf>
    <xf numFmtId="1" fontId="34" fillId="2" borderId="102" xfId="7" applyNumberFormat="1" applyFont="1" applyFill="1" applyBorder="1" applyAlignment="1">
      <alignment horizontal="center" vertical="center" wrapText="1"/>
    </xf>
    <xf numFmtId="1" fontId="34" fillId="2" borderId="103" xfId="7" applyNumberFormat="1" applyFont="1" applyFill="1" applyBorder="1" applyAlignment="1">
      <alignment horizontal="center" vertical="center" wrapText="1"/>
    </xf>
    <xf numFmtId="1" fontId="34" fillId="2" borderId="104" xfId="7" applyNumberFormat="1" applyFont="1" applyFill="1" applyBorder="1" applyAlignment="1">
      <alignment horizontal="center" vertical="center" wrapText="1"/>
    </xf>
    <xf numFmtId="0" fontId="34" fillId="5" borderId="1" xfId="7" applyFont="1" applyFill="1" applyBorder="1" applyAlignment="1" applyProtection="1">
      <alignment horizontal="left" vertical="center" wrapText="1"/>
      <protection locked="0"/>
    </xf>
    <xf numFmtId="0" fontId="34" fillId="5" borderId="9" xfId="7" applyFont="1" applyFill="1" applyBorder="1" applyAlignment="1" applyProtection="1">
      <alignment horizontal="left" vertical="center" wrapText="1"/>
      <protection locked="0"/>
    </xf>
    <xf numFmtId="0" fontId="34" fillId="5" borderId="10" xfId="7" applyFont="1" applyFill="1" applyBorder="1" applyAlignment="1" applyProtection="1">
      <alignment horizontal="left" vertical="center" wrapText="1"/>
      <protection locked="0"/>
    </xf>
    <xf numFmtId="0" fontId="34" fillId="5" borderId="45" xfId="7" applyFont="1" applyFill="1" applyBorder="1" applyAlignment="1" applyProtection="1">
      <alignment horizontal="left" vertical="center" wrapText="1"/>
      <protection locked="0"/>
    </xf>
    <xf numFmtId="0" fontId="34" fillId="5" borderId="0" xfId="7" applyFont="1" applyFill="1" applyBorder="1" applyAlignment="1" applyProtection="1">
      <alignment horizontal="left" vertical="center" wrapText="1"/>
      <protection locked="0"/>
    </xf>
    <xf numFmtId="0" fontId="34" fillId="5" borderId="11" xfId="7" applyFont="1" applyFill="1" applyBorder="1" applyAlignment="1" applyProtection="1">
      <alignment horizontal="left" vertical="center" wrapText="1"/>
      <protection locked="0"/>
    </xf>
    <xf numFmtId="0" fontId="34" fillId="5" borderId="122" xfId="7" applyFont="1" applyFill="1" applyBorder="1" applyAlignment="1" applyProtection="1">
      <alignment horizontal="left" vertical="center" wrapText="1"/>
      <protection locked="0"/>
    </xf>
    <xf numFmtId="0" fontId="34" fillId="5" borderId="22" xfId="7" applyFont="1" applyFill="1" applyBorder="1" applyAlignment="1" applyProtection="1">
      <alignment horizontal="left" vertical="center" wrapText="1"/>
      <protection locked="0"/>
    </xf>
    <xf numFmtId="0" fontId="34" fillId="5" borderId="123" xfId="7" applyFont="1" applyFill="1" applyBorder="1" applyAlignment="1" applyProtection="1">
      <alignment horizontal="left" vertical="center" wrapText="1"/>
      <protection locked="0"/>
    </xf>
    <xf numFmtId="0" fontId="42" fillId="0" borderId="106" xfId="7" applyFont="1" applyFill="1" applyBorder="1" applyAlignment="1">
      <alignment horizontal="center" vertical="center" wrapText="1"/>
    </xf>
    <xf numFmtId="0" fontId="42" fillId="0" borderId="107" xfId="7" applyFont="1" applyFill="1" applyBorder="1" applyAlignment="1">
      <alignment horizontal="center" vertical="center" wrapText="1"/>
    </xf>
    <xf numFmtId="0" fontId="42" fillId="0" borderId="108" xfId="7" applyFont="1" applyFill="1" applyBorder="1" applyAlignment="1">
      <alignment horizontal="center" vertical="center" wrapText="1"/>
    </xf>
    <xf numFmtId="178" fontId="34" fillId="2" borderId="106" xfId="7" applyNumberFormat="1" applyFont="1" applyFill="1" applyBorder="1" applyAlignment="1">
      <alignment horizontal="center" vertical="center" wrapText="1"/>
    </xf>
    <xf numFmtId="178" fontId="34" fillId="2" borderId="112" xfId="7" applyNumberFormat="1" applyFont="1" applyFill="1" applyBorder="1" applyAlignment="1">
      <alignment horizontal="center" vertical="center" wrapText="1"/>
    </xf>
    <xf numFmtId="178" fontId="34" fillId="2" borderId="113" xfId="7" applyNumberFormat="1" applyFont="1" applyFill="1" applyBorder="1" applyAlignment="1">
      <alignment horizontal="center" vertical="center" wrapText="1"/>
    </xf>
    <xf numFmtId="178" fontId="34" fillId="2" borderId="108" xfId="7" applyNumberFormat="1" applyFont="1" applyFill="1" applyBorder="1" applyAlignment="1">
      <alignment horizontal="center" vertical="center" wrapText="1"/>
    </xf>
    <xf numFmtId="0" fontId="44" fillId="0" borderId="114" xfId="7" applyFont="1" applyFill="1" applyBorder="1" applyAlignment="1">
      <alignment horizontal="center" vertical="center" wrapText="1"/>
    </xf>
    <xf numFmtId="0" fontId="44" fillId="0" borderId="115" xfId="7" applyFont="1" applyFill="1" applyBorder="1" applyAlignment="1">
      <alignment horizontal="center" vertical="center" wrapText="1"/>
    </xf>
    <xf numFmtId="0" fontId="44" fillId="0" borderId="116" xfId="7" applyFont="1" applyFill="1" applyBorder="1" applyAlignment="1">
      <alignment horizontal="center" vertical="center" wrapText="1"/>
    </xf>
    <xf numFmtId="178" fontId="34" fillId="2" borderId="114" xfId="7" applyNumberFormat="1" applyFont="1" applyFill="1" applyBorder="1" applyAlignment="1">
      <alignment horizontal="center" vertical="center" wrapText="1"/>
    </xf>
    <xf numFmtId="178" fontId="34" fillId="2" borderId="120" xfId="7" applyNumberFormat="1" applyFont="1" applyFill="1" applyBorder="1" applyAlignment="1">
      <alignment horizontal="center" vertical="center" wrapText="1"/>
    </xf>
    <xf numFmtId="178" fontId="34" fillId="2" borderId="121" xfId="7" applyNumberFormat="1" applyFont="1" applyFill="1" applyBorder="1" applyAlignment="1">
      <alignment horizontal="center" vertical="center" wrapText="1"/>
    </xf>
    <xf numFmtId="178" fontId="34" fillId="2" borderId="116" xfId="7" applyNumberFormat="1" applyFont="1" applyFill="1" applyBorder="1" applyAlignment="1">
      <alignment horizontal="center" vertical="center" wrapText="1"/>
    </xf>
    <xf numFmtId="0" fontId="34" fillId="3" borderId="134" xfId="7" applyFont="1" applyFill="1" applyBorder="1" applyAlignment="1" applyProtection="1">
      <alignment horizontal="center" vertical="center"/>
      <protection locked="0"/>
    </xf>
    <xf numFmtId="0" fontId="34" fillId="3" borderId="46" xfId="7" applyFont="1" applyFill="1" applyBorder="1" applyAlignment="1" applyProtection="1">
      <alignment horizontal="center" vertical="center"/>
      <protection locked="0"/>
    </xf>
    <xf numFmtId="0" fontId="34" fillId="3" borderId="33" xfId="7" applyFont="1" applyFill="1" applyBorder="1" applyAlignment="1" applyProtection="1">
      <alignment horizontal="center" vertical="center"/>
      <protection locked="0"/>
    </xf>
    <xf numFmtId="0" fontId="34" fillId="3" borderId="32" xfId="7" applyFont="1" applyFill="1" applyBorder="1" applyAlignment="1" applyProtection="1">
      <alignment horizontal="center" vertical="center" wrapText="1"/>
      <protection locked="0"/>
    </xf>
    <xf numFmtId="0" fontId="34" fillId="4" borderId="29" xfId="7" applyFont="1" applyFill="1" applyBorder="1" applyAlignment="1" applyProtection="1">
      <alignment horizontal="center" vertical="center" wrapText="1"/>
      <protection locked="0"/>
    </xf>
    <xf numFmtId="0" fontId="34" fillId="3" borderId="25" xfId="7" applyFont="1" applyFill="1" applyBorder="1" applyAlignment="1" applyProtection="1">
      <alignment horizontal="center" vertical="center" shrinkToFit="1"/>
      <protection locked="0"/>
    </xf>
    <xf numFmtId="0" fontId="34" fillId="5" borderId="51" xfId="7" applyFont="1" applyFill="1" applyBorder="1" applyAlignment="1" applyProtection="1">
      <alignment horizontal="center" vertical="center" wrapText="1"/>
      <protection locked="0"/>
    </xf>
    <xf numFmtId="0" fontId="34" fillId="5" borderId="46" xfId="7" applyFont="1" applyFill="1" applyBorder="1" applyAlignment="1" applyProtection="1">
      <alignment horizontal="center" vertical="center" wrapText="1"/>
      <protection locked="0"/>
    </xf>
    <xf numFmtId="0" fontId="34" fillId="5" borderId="124" xfId="7" applyFont="1" applyFill="1" applyBorder="1" applyAlignment="1" applyProtection="1">
      <alignment horizontal="center" vertical="center" wrapText="1"/>
      <protection locked="0"/>
    </xf>
    <xf numFmtId="0" fontId="34" fillId="5" borderId="49" xfId="7" applyFont="1" applyFill="1" applyBorder="1" applyAlignment="1" applyProtection="1">
      <alignment horizontal="center" vertical="center" wrapText="1"/>
      <protection locked="0"/>
    </xf>
    <xf numFmtId="0" fontId="34" fillId="5" borderId="22" xfId="7" applyFont="1" applyFill="1" applyBorder="1" applyAlignment="1" applyProtection="1">
      <alignment horizontal="center" vertical="center" wrapText="1"/>
      <protection locked="0"/>
    </xf>
    <xf numFmtId="0" fontId="34" fillId="5" borderId="123" xfId="7" applyFont="1" applyFill="1" applyBorder="1" applyAlignment="1" applyProtection="1">
      <alignment horizontal="center" vertical="center" wrapText="1"/>
      <protection locked="0"/>
    </xf>
    <xf numFmtId="0" fontId="42" fillId="0" borderId="125" xfId="7" applyFont="1" applyFill="1" applyBorder="1" applyAlignment="1">
      <alignment horizontal="center" vertical="center" wrapText="1"/>
    </xf>
    <xf numFmtId="0" fontId="42" fillId="0" borderId="61" xfId="7" applyFont="1" applyFill="1" applyBorder="1" applyAlignment="1">
      <alignment horizontal="center" vertical="center" wrapText="1"/>
    </xf>
    <xf numFmtId="0" fontId="42" fillId="0" borderId="126" xfId="7" applyFont="1" applyFill="1" applyBorder="1" applyAlignment="1">
      <alignment horizontal="center" vertical="center" wrapText="1"/>
    </xf>
    <xf numFmtId="1" fontId="34" fillId="2" borderId="130" xfId="7" applyNumberFormat="1" applyFont="1" applyFill="1" applyBorder="1" applyAlignment="1">
      <alignment horizontal="center" vertical="center" wrapText="1"/>
    </xf>
    <xf numFmtId="1" fontId="34" fillId="2" borderId="131" xfId="7" applyNumberFormat="1" applyFont="1" applyFill="1" applyBorder="1" applyAlignment="1">
      <alignment horizontal="center" vertical="center" wrapText="1"/>
    </xf>
    <xf numFmtId="1" fontId="34" fillId="2" borderId="132" xfId="7" applyNumberFormat="1" applyFont="1" applyFill="1" applyBorder="1" applyAlignment="1">
      <alignment horizontal="center" vertical="center" wrapText="1"/>
    </xf>
    <xf numFmtId="1" fontId="34" fillId="2" borderId="133" xfId="7" applyNumberFormat="1" applyFont="1" applyFill="1" applyBorder="1" applyAlignment="1">
      <alignment horizontal="center" vertical="center" wrapText="1"/>
    </xf>
    <xf numFmtId="0" fontId="34" fillId="5" borderId="134" xfId="7" applyFont="1" applyFill="1" applyBorder="1" applyAlignment="1" applyProtection="1">
      <alignment horizontal="left" vertical="center" wrapText="1"/>
      <protection locked="0"/>
    </xf>
    <xf numFmtId="0" fontId="34" fillId="5" borderId="46" xfId="7" applyFont="1" applyFill="1" applyBorder="1" applyAlignment="1" applyProtection="1">
      <alignment horizontal="left" vertical="center" wrapText="1"/>
      <protection locked="0"/>
    </xf>
    <xf numFmtId="0" fontId="34" fillId="5" borderId="124" xfId="7" applyFont="1" applyFill="1" applyBorder="1" applyAlignment="1" applyProtection="1">
      <alignment horizontal="left" vertical="center" wrapText="1"/>
      <protection locked="0"/>
    </xf>
    <xf numFmtId="0" fontId="34" fillId="3" borderId="134" xfId="7" applyFont="1" applyFill="1" applyBorder="1" applyAlignment="1" applyProtection="1">
      <alignment horizontal="center" vertical="center" shrinkToFit="1"/>
      <protection locked="0"/>
    </xf>
    <xf numFmtId="0" fontId="34" fillId="3" borderId="46" xfId="7" applyFont="1" applyFill="1" applyBorder="1" applyAlignment="1" applyProtection="1">
      <alignment horizontal="center" vertical="center" shrinkToFit="1"/>
      <protection locked="0"/>
    </xf>
    <xf numFmtId="0" fontId="34" fillId="3" borderId="33" xfId="7" applyFont="1" applyFill="1" applyBorder="1" applyAlignment="1" applyProtection="1">
      <alignment horizontal="center" vertical="center" shrinkToFit="1"/>
      <protection locked="0"/>
    </xf>
    <xf numFmtId="0" fontId="34" fillId="3" borderId="45" xfId="7" applyFont="1" applyFill="1" applyBorder="1" applyAlignment="1" applyProtection="1">
      <alignment horizontal="center" vertical="center" shrinkToFit="1"/>
      <protection locked="0"/>
    </xf>
    <xf numFmtId="0" fontId="34" fillId="3" borderId="0" xfId="7" applyFont="1" applyFill="1" applyBorder="1" applyAlignment="1" applyProtection="1">
      <alignment horizontal="center" vertical="center" shrinkToFit="1"/>
      <protection locked="0"/>
    </xf>
    <xf numFmtId="0" fontId="34" fillId="3" borderId="28" xfId="7" applyFont="1" applyFill="1" applyBorder="1" applyAlignment="1" applyProtection="1">
      <alignment horizontal="center" vertical="center" shrinkToFit="1"/>
      <protection locked="0"/>
    </xf>
    <xf numFmtId="0" fontId="34" fillId="3" borderId="122" xfId="7" applyFont="1" applyFill="1" applyBorder="1" applyAlignment="1" applyProtection="1">
      <alignment horizontal="center" vertical="center" shrinkToFit="1"/>
      <protection locked="0"/>
    </xf>
    <xf numFmtId="0" fontId="34" fillId="3" borderId="22" xfId="7" applyFont="1" applyFill="1" applyBorder="1" applyAlignment="1" applyProtection="1">
      <alignment horizontal="center" vertical="center" shrinkToFit="1"/>
      <protection locked="0"/>
    </xf>
    <xf numFmtId="0" fontId="34" fillId="3" borderId="30" xfId="7" applyFont="1" applyFill="1" applyBorder="1" applyAlignment="1" applyProtection="1">
      <alignment horizontal="center" vertical="center" shrinkToFit="1"/>
      <protection locked="0"/>
    </xf>
    <xf numFmtId="0" fontId="34" fillId="0" borderId="135" xfId="7" applyFont="1" applyBorder="1" applyAlignment="1">
      <alignment horizontal="center" vertical="center" shrinkToFit="1"/>
    </xf>
    <xf numFmtId="0" fontId="34" fillId="4" borderId="36" xfId="7" applyFont="1" applyFill="1" applyBorder="1" applyAlignment="1" applyProtection="1">
      <alignment horizontal="center" vertical="center" wrapText="1"/>
      <protection locked="0"/>
    </xf>
    <xf numFmtId="0" fontId="34" fillId="4" borderId="136" xfId="7" applyFont="1" applyFill="1" applyBorder="1" applyAlignment="1" applyProtection="1">
      <alignment horizontal="center" vertical="center" shrinkToFit="1"/>
      <protection locked="0"/>
    </xf>
    <xf numFmtId="0" fontId="34" fillId="4" borderId="137" xfId="7" applyFont="1" applyFill="1" applyBorder="1" applyAlignment="1" applyProtection="1">
      <alignment horizontal="center" vertical="center" shrinkToFit="1"/>
      <protection locked="0"/>
    </xf>
    <xf numFmtId="0" fontId="34" fillId="4" borderId="42" xfId="7" applyFont="1" applyFill="1" applyBorder="1" applyAlignment="1" applyProtection="1">
      <alignment horizontal="center" vertical="center" shrinkToFit="1"/>
      <protection locked="0"/>
    </xf>
    <xf numFmtId="0" fontId="34" fillId="5" borderId="37" xfId="7" applyFont="1" applyFill="1" applyBorder="1" applyAlignment="1" applyProtection="1">
      <alignment horizontal="center" vertical="center" wrapText="1"/>
      <protection locked="0"/>
    </xf>
    <xf numFmtId="0" fontId="34" fillId="5" borderId="12" xfId="7" applyFont="1" applyFill="1" applyBorder="1" applyAlignment="1" applyProtection="1">
      <alignment horizontal="center" vertical="center" wrapText="1"/>
      <protection locked="0"/>
    </xf>
    <xf numFmtId="0" fontId="34" fillId="5" borderId="18" xfId="7" applyFont="1" applyFill="1" applyBorder="1" applyAlignment="1" applyProtection="1">
      <alignment horizontal="center" vertical="center" wrapText="1"/>
      <protection locked="0"/>
    </xf>
    <xf numFmtId="0" fontId="34" fillId="5" borderId="134" xfId="7" applyFont="1" applyFill="1" applyBorder="1" applyAlignment="1" applyProtection="1">
      <alignment horizontal="center" vertical="center" wrapText="1"/>
      <protection locked="0"/>
    </xf>
    <xf numFmtId="0" fontId="34" fillId="5" borderId="45" xfId="7" applyFont="1" applyFill="1" applyBorder="1" applyAlignment="1" applyProtection="1">
      <alignment horizontal="center" vertical="center" wrapText="1"/>
      <protection locked="0"/>
    </xf>
    <xf numFmtId="0" fontId="34" fillId="5" borderId="122" xfId="7" applyFont="1" applyFill="1" applyBorder="1" applyAlignment="1" applyProtection="1">
      <alignment horizontal="center" vertical="center" wrapText="1"/>
      <protection locked="0"/>
    </xf>
    <xf numFmtId="0" fontId="39" fillId="0" borderId="141" xfId="7" applyFont="1" applyBorder="1" applyAlignment="1">
      <alignment horizontal="center" vertical="center" wrapText="1"/>
    </xf>
    <xf numFmtId="0" fontId="39" fillId="0" borderId="142" xfId="7" applyFont="1" applyBorder="1" applyAlignment="1">
      <alignment horizontal="center" vertical="center" wrapText="1"/>
    </xf>
    <xf numFmtId="0" fontId="39" fillId="0" borderId="143" xfId="7" applyFont="1" applyBorder="1" applyAlignment="1">
      <alignment horizontal="center" vertical="center" wrapText="1"/>
    </xf>
    <xf numFmtId="0" fontId="39" fillId="0" borderId="144" xfId="7" applyFont="1" applyBorder="1" applyAlignment="1">
      <alignment horizontal="center" vertical="center" wrapText="1"/>
    </xf>
    <xf numFmtId="0" fontId="39" fillId="0" borderId="145" xfId="7" applyFont="1" applyBorder="1" applyAlignment="1">
      <alignment horizontal="center" vertical="center" wrapText="1"/>
    </xf>
    <xf numFmtId="0" fontId="39" fillId="0" borderId="146" xfId="7" applyFont="1" applyBorder="1" applyAlignment="1">
      <alignment horizontal="center" vertical="center" wrapText="1"/>
    </xf>
    <xf numFmtId="0" fontId="39" fillId="0" borderId="154" xfId="7" applyFont="1" applyBorder="1" applyAlignment="1">
      <alignment horizontal="center" vertical="center" wrapText="1"/>
    </xf>
    <xf numFmtId="0" fontId="39" fillId="0" borderId="155" xfId="7" applyFont="1" applyBorder="1" applyAlignment="1">
      <alignment horizontal="center" vertical="center" wrapText="1"/>
    </xf>
    <xf numFmtId="0" fontId="39" fillId="0" borderId="156" xfId="7" applyFont="1" applyBorder="1" applyAlignment="1">
      <alignment horizontal="center" vertical="center" wrapText="1"/>
    </xf>
    <xf numFmtId="178" fontId="38" fillId="0" borderId="107" xfId="7" applyNumberFormat="1" applyFont="1" applyFill="1" applyBorder="1" applyAlignment="1">
      <alignment horizontal="left" vertical="center" shrinkToFit="1"/>
    </xf>
    <xf numFmtId="0" fontId="38" fillId="0" borderId="107" xfId="7" applyFont="1" applyFill="1" applyBorder="1" applyAlignment="1">
      <alignment horizontal="left" vertical="center" shrinkToFit="1"/>
    </xf>
    <xf numFmtId="0" fontId="38" fillId="0" borderId="108" xfId="7" applyFont="1" applyFill="1" applyBorder="1" applyAlignment="1">
      <alignment horizontal="left" vertical="center" shrinkToFit="1"/>
    </xf>
    <xf numFmtId="178" fontId="38" fillId="2" borderId="163" xfId="7" applyNumberFormat="1" applyFont="1" applyFill="1" applyBorder="1" applyAlignment="1" applyProtection="1">
      <alignment horizontal="center" vertical="center" wrapText="1"/>
    </xf>
    <xf numFmtId="178" fontId="38" fillId="2" borderId="164" xfId="7" applyNumberFormat="1" applyFont="1" applyFill="1" applyBorder="1" applyAlignment="1" applyProtection="1">
      <alignment horizontal="center" vertical="center" wrapText="1"/>
    </xf>
    <xf numFmtId="178" fontId="38" fillId="2" borderId="165" xfId="7" applyNumberFormat="1" applyFont="1" applyFill="1" applyBorder="1" applyAlignment="1" applyProtection="1">
      <alignment horizontal="center" vertical="center" wrapText="1"/>
    </xf>
    <xf numFmtId="178" fontId="38" fillId="2" borderId="166" xfId="7" applyNumberFormat="1" applyFont="1" applyFill="1" applyBorder="1" applyAlignment="1" applyProtection="1">
      <alignment horizontal="center" vertical="center" wrapText="1"/>
    </xf>
    <xf numFmtId="0" fontId="34" fillId="5" borderId="19" xfId="7" applyFont="1" applyFill="1" applyBorder="1" applyAlignment="1" applyProtection="1">
      <alignment horizontal="center" vertical="center" wrapText="1"/>
      <protection locked="0"/>
    </xf>
    <xf numFmtId="0" fontId="44" fillId="0" borderId="138" xfId="7" applyFont="1" applyFill="1" applyBorder="1" applyAlignment="1">
      <alignment horizontal="center" vertical="center" wrapText="1"/>
    </xf>
    <xf numFmtId="0" fontId="44" fillId="0" borderId="139" xfId="7" applyFont="1" applyFill="1" applyBorder="1" applyAlignment="1">
      <alignment horizontal="center" vertical="center" wrapText="1"/>
    </xf>
    <xf numFmtId="0" fontId="44" fillId="0" borderId="140" xfId="7" applyFont="1" applyFill="1" applyBorder="1" applyAlignment="1">
      <alignment horizontal="center" vertical="center" wrapText="1"/>
    </xf>
    <xf numFmtId="0" fontId="38" fillId="5" borderId="137" xfId="7" applyFont="1" applyFill="1" applyBorder="1" applyAlignment="1" applyProtection="1">
      <alignment horizontal="center" vertical="center"/>
      <protection locked="0"/>
    </xf>
    <xf numFmtId="0" fontId="38" fillId="5" borderId="151" xfId="7" applyFont="1" applyFill="1" applyBorder="1" applyAlignment="1" applyProtection="1">
      <alignment horizontal="center" vertical="center"/>
      <protection locked="0"/>
    </xf>
    <xf numFmtId="0" fontId="38" fillId="0" borderId="35" xfId="7" applyFont="1" applyFill="1" applyBorder="1" applyAlignment="1">
      <alignment horizontal="left" vertical="center" wrapText="1"/>
    </xf>
    <xf numFmtId="0" fontId="38" fillId="0" borderId="91" xfId="7" applyFont="1" applyFill="1" applyBorder="1" applyAlignment="1">
      <alignment horizontal="left" vertical="center" wrapText="1"/>
    </xf>
    <xf numFmtId="178" fontId="39" fillId="2" borderId="147" xfId="7" applyNumberFormat="1" applyFont="1" applyFill="1" applyBorder="1" applyAlignment="1">
      <alignment horizontal="center" vertical="center" wrapText="1"/>
    </xf>
    <xf numFmtId="178" fontId="39" fillId="2" borderId="148" xfId="7" applyNumberFormat="1" applyFont="1" applyFill="1" applyBorder="1" applyAlignment="1">
      <alignment horizontal="center" vertical="center" wrapText="1"/>
    </xf>
    <xf numFmtId="178" fontId="39" fillId="2" borderId="149" xfId="7" applyNumberFormat="1" applyFont="1" applyFill="1" applyBorder="1" applyAlignment="1">
      <alignment horizontal="center" vertical="center" wrapText="1"/>
    </xf>
    <xf numFmtId="178" fontId="39" fillId="2" borderId="144" xfId="7" applyNumberFormat="1" applyFont="1" applyFill="1" applyBorder="1" applyAlignment="1">
      <alignment horizontal="center" vertical="center" wrapText="1"/>
    </xf>
    <xf numFmtId="178" fontId="39" fillId="2" borderId="145" xfId="7" applyNumberFormat="1" applyFont="1" applyFill="1" applyBorder="1" applyAlignment="1">
      <alignment horizontal="center" vertical="center" wrapText="1"/>
    </xf>
    <xf numFmtId="178" fontId="39" fillId="2" borderId="146" xfId="7" applyNumberFormat="1" applyFont="1" applyFill="1" applyBorder="1" applyAlignment="1">
      <alignment horizontal="center" vertical="center" wrapText="1"/>
    </xf>
    <xf numFmtId="178" fontId="39" fillId="2" borderId="154" xfId="7" applyNumberFormat="1" applyFont="1" applyFill="1" applyBorder="1" applyAlignment="1">
      <alignment horizontal="center" vertical="center" wrapText="1"/>
    </xf>
    <xf numFmtId="178" fontId="39" fillId="2" borderId="155" xfId="7" applyNumberFormat="1" applyFont="1" applyFill="1" applyBorder="1" applyAlignment="1">
      <alignment horizontal="center" vertical="center" wrapText="1"/>
    </xf>
    <xf numFmtId="178" fontId="39" fillId="2" borderId="156" xfId="7" applyNumberFormat="1" applyFont="1" applyFill="1" applyBorder="1" applyAlignment="1">
      <alignment horizontal="center" vertical="center" wrapText="1"/>
    </xf>
    <xf numFmtId="178" fontId="38" fillId="0" borderId="137" xfId="7" applyNumberFormat="1" applyFont="1" applyFill="1" applyBorder="1" applyAlignment="1">
      <alignment horizontal="left" vertical="center" wrapText="1"/>
    </xf>
    <xf numFmtId="0" fontId="38" fillId="0" borderId="137" xfId="7" applyFont="1" applyFill="1" applyBorder="1" applyAlignment="1">
      <alignment horizontal="left" vertical="center" wrapText="1"/>
    </xf>
    <xf numFmtId="0" fontId="38" fillId="0" borderId="151" xfId="7" applyFont="1" applyFill="1" applyBorder="1" applyAlignment="1">
      <alignment horizontal="left" vertical="center" wrapText="1"/>
    </xf>
    <xf numFmtId="0" fontId="38" fillId="0" borderId="22" xfId="7" applyFont="1" applyBorder="1" applyAlignment="1">
      <alignment horizontal="center" vertical="center"/>
    </xf>
    <xf numFmtId="0" fontId="38" fillId="0" borderId="123" xfId="7" applyFont="1" applyBorder="1" applyAlignment="1">
      <alignment horizontal="center" vertical="center"/>
    </xf>
    <xf numFmtId="0" fontId="38" fillId="0" borderId="35" xfId="7" applyFont="1" applyBorder="1" applyAlignment="1">
      <alignment horizontal="center" vertical="center"/>
    </xf>
    <xf numFmtId="0" fontId="38" fillId="0" borderId="91" xfId="7" applyFont="1" applyBorder="1" applyAlignment="1">
      <alignment horizontal="center" vertical="center"/>
    </xf>
    <xf numFmtId="0" fontId="38" fillId="0" borderId="9" xfId="7" applyFont="1" applyFill="1" applyBorder="1" applyAlignment="1" applyProtection="1">
      <alignment horizontal="center" vertical="center" wrapText="1"/>
    </xf>
    <xf numFmtId="0" fontId="38" fillId="0" borderId="5" xfId="7" applyFont="1" applyFill="1" applyBorder="1" applyAlignment="1" applyProtection="1">
      <alignment horizontal="center" vertical="center" wrapText="1"/>
    </xf>
    <xf numFmtId="0" fontId="38" fillId="0" borderId="0" xfId="7" applyFont="1" applyFill="1" applyBorder="1" applyAlignment="1" applyProtection="1">
      <alignment horizontal="center" vertical="center" wrapText="1"/>
    </xf>
    <xf numFmtId="0" fontId="38" fillId="0" borderId="28" xfId="7" applyFont="1" applyFill="1" applyBorder="1" applyAlignment="1" applyProtection="1">
      <alignment horizontal="center" vertical="center" wrapText="1"/>
    </xf>
    <xf numFmtId="0" fontId="38" fillId="0" borderId="22" xfId="7" applyFont="1" applyFill="1" applyBorder="1" applyAlignment="1" applyProtection="1">
      <alignment horizontal="center" vertical="center" wrapText="1"/>
    </xf>
    <xf numFmtId="0" fontId="38" fillId="0" borderId="30" xfId="7" applyFont="1" applyFill="1" applyBorder="1" applyAlignment="1" applyProtection="1">
      <alignment horizontal="center" vertical="center" wrapText="1"/>
    </xf>
    <xf numFmtId="178" fontId="38" fillId="0" borderId="99" xfId="7" applyNumberFormat="1" applyFont="1" applyFill="1" applyBorder="1" applyAlignment="1">
      <alignment horizontal="left" vertical="center" shrinkToFit="1"/>
    </xf>
    <xf numFmtId="0" fontId="38" fillId="0" borderId="99" xfId="7" applyFont="1" applyFill="1" applyBorder="1" applyAlignment="1">
      <alignment horizontal="left" vertical="center" shrinkToFit="1"/>
    </xf>
    <xf numFmtId="0" fontId="38" fillId="0" borderId="100" xfId="7" applyFont="1" applyFill="1" applyBorder="1" applyAlignment="1">
      <alignment horizontal="left" vertical="center" shrinkToFit="1"/>
    </xf>
    <xf numFmtId="0" fontId="51" fillId="2" borderId="23" xfId="7" applyFont="1" applyFill="1" applyBorder="1" applyAlignment="1" applyProtection="1">
      <alignment horizontal="center" vertical="center"/>
    </xf>
    <xf numFmtId="0" fontId="7" fillId="0" borderId="83" xfId="0" applyFont="1" applyBorder="1" applyAlignment="1">
      <alignment horizontal="center" vertical="center"/>
    </xf>
    <xf numFmtId="0" fontId="0" fillId="0" borderId="84" xfId="0" applyBorder="1" applyAlignment="1">
      <alignment horizontal="center" vertical="center"/>
    </xf>
    <xf numFmtId="0" fontId="15" fillId="0" borderId="83" xfId="0" applyFont="1" applyBorder="1" applyAlignment="1">
      <alignment horizontal="right"/>
    </xf>
    <xf numFmtId="0" fontId="0" fillId="0" borderId="84" xfId="0" applyBorder="1" applyAlignment="1"/>
    <xf numFmtId="0" fontId="10" fillId="0" borderId="25" xfId="0" applyFont="1" applyFill="1" applyBorder="1" applyAlignment="1">
      <alignment vertical="center"/>
    </xf>
    <xf numFmtId="0" fontId="11" fillId="0" borderId="35" xfId="0" applyFont="1" applyFill="1" applyBorder="1" applyAlignment="1">
      <alignment vertical="center"/>
    </xf>
    <xf numFmtId="0" fontId="11" fillId="0" borderId="24" xfId="0" applyFont="1" applyFill="1" applyBorder="1" applyAlignment="1">
      <alignment vertical="center"/>
    </xf>
    <xf numFmtId="0" fontId="25" fillId="0" borderId="22" xfId="0" applyFont="1" applyFill="1" applyBorder="1" applyAlignment="1">
      <alignment horizontal="center" vertical="center"/>
    </xf>
    <xf numFmtId="0" fontId="25" fillId="0" borderId="30" xfId="0" applyFont="1" applyFill="1" applyBorder="1" applyAlignment="1">
      <alignment horizontal="center" vertical="center"/>
    </xf>
    <xf numFmtId="0" fontId="14" fillId="0" borderId="25" xfId="0" applyFont="1" applyFill="1" applyBorder="1" applyAlignment="1">
      <alignment vertical="center"/>
    </xf>
    <xf numFmtId="0" fontId="14" fillId="0" borderId="24" xfId="0" applyFont="1" applyFill="1" applyBorder="1" applyAlignment="1"/>
    <xf numFmtId="0" fontId="7" fillId="0" borderId="83" xfId="0" applyFont="1" applyBorder="1" applyAlignment="1">
      <alignment horizontal="center"/>
    </xf>
    <xf numFmtId="0" fontId="0" fillId="0" borderId="85" xfId="0" applyBorder="1" applyAlignment="1">
      <alignment horizontal="center"/>
    </xf>
    <xf numFmtId="0" fontId="0" fillId="0" borderId="84" xfId="0" applyBorder="1" applyAlignment="1">
      <alignment horizontal="center"/>
    </xf>
    <xf numFmtId="0" fontId="7" fillId="0" borderId="1" xfId="0" applyFont="1" applyBorder="1" applyAlignment="1"/>
    <xf numFmtId="0" fontId="0" fillId="0" borderId="10" xfId="0" applyBorder="1" applyAlignment="1"/>
    <xf numFmtId="0" fontId="0" fillId="0" borderId="19" xfId="0" applyBorder="1" applyAlignment="1"/>
    <xf numFmtId="0" fontId="0" fillId="0" borderId="18" xfId="0" applyBorder="1" applyAlignment="1"/>
    <xf numFmtId="0" fontId="34" fillId="3" borderId="25" xfId="5" applyFont="1" applyFill="1" applyBorder="1" applyAlignment="1" applyProtection="1">
      <alignment horizontal="center" vertical="center"/>
      <protection locked="0"/>
    </xf>
    <xf numFmtId="0" fontId="34" fillId="4" borderId="35" xfId="5" applyFont="1" applyFill="1" applyBorder="1" applyAlignment="1" applyProtection="1">
      <alignment horizontal="center" vertical="center"/>
      <protection locked="0"/>
    </xf>
    <xf numFmtId="0" fontId="34" fillId="4" borderId="24" xfId="5" applyFont="1" applyFill="1" applyBorder="1" applyAlignment="1" applyProtection="1">
      <alignment horizontal="center" vertical="center"/>
      <protection locked="0"/>
    </xf>
    <xf numFmtId="0" fontId="34" fillId="5" borderId="25" xfId="5" applyFont="1" applyFill="1" applyBorder="1" applyAlignment="1" applyProtection="1">
      <alignment horizontal="center" vertical="center"/>
      <protection locked="0"/>
    </xf>
    <xf numFmtId="0" fontId="34" fillId="5" borderId="24" xfId="5" applyFont="1" applyFill="1" applyBorder="1" applyAlignment="1" applyProtection="1">
      <alignment horizontal="center" vertical="center"/>
      <protection locked="0"/>
    </xf>
    <xf numFmtId="0" fontId="34" fillId="2" borderId="25" xfId="5" applyFont="1" applyFill="1" applyBorder="1" applyAlignment="1" applyProtection="1">
      <alignment horizontal="center" vertical="center"/>
    </xf>
    <xf numFmtId="0" fontId="34" fillId="2" borderId="24" xfId="5" applyFont="1" applyFill="1" applyBorder="1" applyAlignment="1" applyProtection="1">
      <alignment horizontal="center" vertical="center"/>
    </xf>
    <xf numFmtId="0" fontId="34" fillId="5" borderId="35" xfId="5" applyFont="1" applyFill="1" applyBorder="1" applyAlignment="1" applyProtection="1">
      <alignment horizontal="center" vertical="center"/>
      <protection locked="0"/>
    </xf>
    <xf numFmtId="38" fontId="34" fillId="2" borderId="0" xfId="6" applyFont="1" applyFill="1" applyBorder="1" applyAlignment="1" applyProtection="1">
      <alignment horizontal="center" vertical="center"/>
    </xf>
    <xf numFmtId="0" fontId="35" fillId="3" borderId="0" xfId="5" applyFont="1" applyFill="1" applyAlignment="1" applyProtection="1">
      <alignment horizontal="center" vertical="center"/>
      <protection locked="0"/>
    </xf>
    <xf numFmtId="0" fontId="35" fillId="4" borderId="0" xfId="5" applyFont="1" applyFill="1" applyAlignment="1" applyProtection="1">
      <alignment horizontal="center" vertical="center"/>
      <protection locked="0"/>
    </xf>
    <xf numFmtId="0" fontId="35" fillId="5" borderId="0" xfId="5" applyFont="1" applyFill="1" applyAlignment="1" applyProtection="1">
      <alignment horizontal="center" vertical="center"/>
      <protection locked="0"/>
    </xf>
    <xf numFmtId="0" fontId="35" fillId="0" borderId="0" xfId="5" applyFont="1" applyFill="1" applyAlignment="1" applyProtection="1">
      <alignment horizontal="center" vertical="center"/>
    </xf>
    <xf numFmtId="20" fontId="34" fillId="5" borderId="25" xfId="5" applyNumberFormat="1" applyFont="1" applyFill="1" applyBorder="1" applyAlignment="1" applyProtection="1">
      <alignment horizontal="center" vertical="center"/>
      <protection locked="0"/>
    </xf>
    <xf numFmtId="20" fontId="34" fillId="5" borderId="35" xfId="5" applyNumberFormat="1" applyFont="1" applyFill="1" applyBorder="1" applyAlignment="1" applyProtection="1">
      <alignment horizontal="center" vertical="center"/>
      <protection locked="0"/>
    </xf>
    <xf numFmtId="20" fontId="34" fillId="5" borderId="24" xfId="5" applyNumberFormat="1" applyFont="1" applyFill="1" applyBorder="1" applyAlignment="1" applyProtection="1">
      <alignment horizontal="center" vertical="center"/>
      <protection locked="0"/>
    </xf>
    <xf numFmtId="4" fontId="34" fillId="0" borderId="25" xfId="5" applyNumberFormat="1" applyFont="1" applyBorder="1" applyAlignment="1" applyProtection="1">
      <alignment horizontal="center" vertical="center"/>
    </xf>
    <xf numFmtId="4" fontId="34" fillId="0" borderId="24" xfId="5" applyNumberFormat="1" applyFont="1" applyBorder="1" applyAlignment="1" applyProtection="1">
      <alignment horizontal="center" vertical="center"/>
    </xf>
    <xf numFmtId="0" fontId="34" fillId="0" borderId="87" xfId="5" applyFont="1" applyBorder="1" applyAlignment="1" applyProtection="1">
      <alignment horizontal="center" vertical="center"/>
    </xf>
    <xf numFmtId="0" fontId="34" fillId="0" borderId="89" xfId="5" applyFont="1" applyBorder="1" applyAlignment="1" applyProtection="1">
      <alignment horizontal="center" vertical="center"/>
    </xf>
    <xf numFmtId="0" fontId="34" fillId="0" borderId="34" xfId="5" applyFont="1" applyBorder="1" applyAlignment="1" applyProtection="1">
      <alignment horizontal="center" vertical="center"/>
    </xf>
    <xf numFmtId="0" fontId="34" fillId="0" borderId="1" xfId="5" applyFont="1" applyBorder="1" applyAlignment="1" applyProtection="1">
      <alignment horizontal="center" vertical="center" wrapText="1"/>
    </xf>
    <xf numFmtId="0" fontId="34" fillId="0" borderId="9" xfId="5" applyFont="1" applyBorder="1" applyAlignment="1" applyProtection="1">
      <alignment horizontal="center" vertical="center" wrapText="1"/>
    </xf>
    <xf numFmtId="0" fontId="34" fillId="0" borderId="5" xfId="5" applyFont="1" applyBorder="1" applyAlignment="1" applyProtection="1">
      <alignment horizontal="center" vertical="center" wrapText="1"/>
    </xf>
    <xf numFmtId="0" fontId="34" fillId="0" borderId="45" xfId="5" applyFont="1" applyBorder="1" applyAlignment="1" applyProtection="1">
      <alignment horizontal="center" vertical="center" wrapText="1"/>
    </xf>
    <xf numFmtId="0" fontId="34" fillId="0" borderId="0" xfId="5" applyFont="1" applyBorder="1" applyAlignment="1" applyProtection="1">
      <alignment horizontal="center" vertical="center" wrapText="1"/>
    </xf>
    <xf numFmtId="0" fontId="34" fillId="0" borderId="28" xfId="5" applyFont="1" applyBorder="1" applyAlignment="1" applyProtection="1">
      <alignment horizontal="center" vertical="center" wrapText="1"/>
    </xf>
    <xf numFmtId="0" fontId="34" fillId="0" borderId="19" xfId="5" applyFont="1" applyBorder="1" applyAlignment="1" applyProtection="1">
      <alignment horizontal="center" vertical="center" wrapText="1"/>
    </xf>
    <xf numFmtId="0" fontId="34" fillId="0" borderId="12" xfId="5" applyFont="1" applyBorder="1" applyAlignment="1" applyProtection="1">
      <alignment horizontal="center" vertical="center" wrapText="1"/>
    </xf>
    <xf numFmtId="0" fontId="34" fillId="0" borderId="8" xfId="5" applyFont="1" applyBorder="1" applyAlignment="1" applyProtection="1">
      <alignment horizontal="center" vertical="center" wrapText="1"/>
    </xf>
    <xf numFmtId="0" fontId="39" fillId="0" borderId="86" xfId="5" applyFont="1" applyBorder="1" applyAlignment="1" applyProtection="1">
      <alignment horizontal="center" vertical="center" wrapText="1"/>
    </xf>
    <xf numFmtId="0" fontId="39" fillId="0" borderId="27" xfId="5" applyFont="1" applyBorder="1" applyAlignment="1" applyProtection="1">
      <alignment horizontal="center" vertical="center" wrapText="1"/>
    </xf>
    <xf numFmtId="0" fontId="39" fillId="0" borderId="36" xfId="5" applyFont="1" applyBorder="1" applyAlignment="1" applyProtection="1">
      <alignment horizontal="center" vertical="center" wrapText="1"/>
    </xf>
    <xf numFmtId="0" fontId="34" fillId="0" borderId="88" xfId="5" applyFont="1" applyBorder="1" applyAlignment="1" applyProtection="1">
      <alignment horizontal="center" vertical="center" wrapText="1"/>
    </xf>
    <xf numFmtId="0" fontId="34" fillId="0" borderId="31" xfId="5" applyFont="1" applyBorder="1" applyAlignment="1" applyProtection="1">
      <alignment horizontal="center" vertical="center" wrapText="1"/>
    </xf>
    <xf numFmtId="0" fontId="34" fillId="0" borderId="37" xfId="5" applyFont="1" applyBorder="1" applyAlignment="1" applyProtection="1">
      <alignment horizontal="center" vertical="center" wrapText="1"/>
    </xf>
    <xf numFmtId="0" fontId="34" fillId="0" borderId="10" xfId="5" applyFont="1" applyBorder="1" applyAlignment="1" applyProtection="1">
      <alignment horizontal="center" vertical="center" wrapText="1"/>
    </xf>
    <xf numFmtId="0" fontId="34" fillId="0" borderId="11" xfId="5" applyFont="1" applyBorder="1" applyAlignment="1" applyProtection="1">
      <alignment horizontal="center" vertical="center" wrapText="1"/>
    </xf>
    <xf numFmtId="0" fontId="34" fillId="0" borderId="18" xfId="5" applyFont="1" applyBorder="1" applyAlignment="1" applyProtection="1">
      <alignment horizontal="center" vertical="center" wrapText="1"/>
    </xf>
    <xf numFmtId="0" fontId="39" fillId="0" borderId="1" xfId="5" applyFont="1" applyBorder="1" applyAlignment="1" applyProtection="1">
      <alignment horizontal="center" vertical="center" wrapText="1"/>
    </xf>
    <xf numFmtId="0" fontId="39" fillId="0" borderId="9" xfId="5" applyFont="1" applyBorder="1" applyAlignment="1" applyProtection="1">
      <alignment horizontal="center" vertical="center" wrapText="1"/>
    </xf>
    <xf numFmtId="0" fontId="39" fillId="0" borderId="10" xfId="5" applyFont="1" applyBorder="1" applyAlignment="1" applyProtection="1">
      <alignment horizontal="center" vertical="center" wrapText="1"/>
    </xf>
    <xf numFmtId="0" fontId="39" fillId="0" borderId="45" xfId="5" applyFont="1" applyBorder="1" applyAlignment="1" applyProtection="1">
      <alignment horizontal="center" vertical="center" wrapText="1"/>
    </xf>
    <xf numFmtId="0" fontId="39" fillId="0" borderId="0" xfId="5" applyFont="1" applyBorder="1" applyAlignment="1" applyProtection="1">
      <alignment horizontal="center" vertical="center" wrapText="1"/>
    </xf>
    <xf numFmtId="0" fontId="39" fillId="0" borderId="11" xfId="5" applyFont="1" applyBorder="1" applyAlignment="1" applyProtection="1">
      <alignment horizontal="center" vertical="center" wrapText="1"/>
    </xf>
    <xf numFmtId="0" fontId="39" fillId="0" borderId="19" xfId="5" applyFont="1" applyBorder="1" applyAlignment="1" applyProtection="1">
      <alignment horizontal="center" vertical="center" wrapText="1"/>
    </xf>
    <xf numFmtId="0" fontId="39" fillId="0" borderId="12" xfId="5" applyFont="1" applyBorder="1" applyAlignment="1" applyProtection="1">
      <alignment horizontal="center" vertical="center" wrapText="1"/>
    </xf>
    <xf numFmtId="0" fontId="39" fillId="0" borderId="18" xfId="5" applyFont="1" applyBorder="1" applyAlignment="1" applyProtection="1">
      <alignment horizontal="center" vertical="center" wrapText="1"/>
    </xf>
    <xf numFmtId="0" fontId="34" fillId="0" borderId="1" xfId="5" quotePrefix="1" applyFont="1" applyBorder="1" applyAlignment="1" applyProtection="1">
      <alignment horizontal="center" vertical="center"/>
    </xf>
    <xf numFmtId="0" fontId="34" fillId="0" borderId="9" xfId="5" applyFont="1" applyBorder="1" applyAlignment="1" applyProtection="1">
      <alignment horizontal="center" vertical="center"/>
    </xf>
    <xf numFmtId="0" fontId="34" fillId="0" borderId="10" xfId="5" applyFont="1" applyBorder="1" applyAlignment="1" applyProtection="1">
      <alignment horizontal="center" vertical="center"/>
    </xf>
    <xf numFmtId="0" fontId="34" fillId="0" borderId="97" xfId="5" applyFont="1" applyBorder="1" applyAlignment="1" applyProtection="1">
      <alignment horizontal="center" vertical="center"/>
    </xf>
    <xf numFmtId="0" fontId="34" fillId="0" borderId="105" xfId="5" applyFont="1" applyBorder="1" applyAlignment="1" applyProtection="1">
      <alignment horizontal="center" vertical="center"/>
    </xf>
    <xf numFmtId="0" fontId="34" fillId="3" borderId="1" xfId="5" applyFont="1" applyFill="1" applyBorder="1" applyAlignment="1" applyProtection="1">
      <alignment horizontal="center" vertical="center"/>
      <protection locked="0"/>
    </xf>
    <xf numFmtId="0" fontId="34" fillId="3" borderId="9" xfId="5" applyFont="1" applyFill="1" applyBorder="1" applyAlignment="1" applyProtection="1">
      <alignment horizontal="center" vertical="center"/>
      <protection locked="0"/>
    </xf>
    <xf numFmtId="0" fontId="34" fillId="3" borderId="5" xfId="5" applyFont="1" applyFill="1" applyBorder="1" applyAlignment="1" applyProtection="1">
      <alignment horizontal="center" vertical="center"/>
      <protection locked="0"/>
    </xf>
    <xf numFmtId="0" fontId="34" fillId="3" borderId="45" xfId="5" applyFont="1" applyFill="1" applyBorder="1" applyAlignment="1" applyProtection="1">
      <alignment horizontal="center" vertical="center"/>
      <protection locked="0"/>
    </xf>
    <xf numFmtId="0" fontId="34" fillId="3" borderId="0" xfId="5" applyFont="1" applyFill="1" applyBorder="1" applyAlignment="1" applyProtection="1">
      <alignment horizontal="center" vertical="center"/>
      <protection locked="0"/>
    </xf>
    <xf numFmtId="0" fontId="34" fillId="3" borderId="28" xfId="5" applyFont="1" applyFill="1" applyBorder="1" applyAlignment="1" applyProtection="1">
      <alignment horizontal="center" vertical="center"/>
      <protection locked="0"/>
    </xf>
    <xf numFmtId="0" fontId="34" fillId="3" borderId="122" xfId="5" applyFont="1" applyFill="1" applyBorder="1" applyAlignment="1" applyProtection="1">
      <alignment horizontal="center" vertical="center"/>
      <protection locked="0"/>
    </xf>
    <xf numFmtId="0" fontId="34" fillId="3" borderId="22" xfId="5" applyFont="1" applyFill="1" applyBorder="1" applyAlignment="1" applyProtection="1">
      <alignment horizontal="center" vertical="center"/>
      <protection locked="0"/>
    </xf>
    <xf numFmtId="0" fontId="34" fillId="3" borderId="30" xfId="5" applyFont="1" applyFill="1" applyBorder="1" applyAlignment="1" applyProtection="1">
      <alignment horizontal="center" vertical="center"/>
      <protection locked="0"/>
    </xf>
    <xf numFmtId="0" fontId="34" fillId="3" borderId="86" xfId="5" applyFont="1" applyFill="1" applyBorder="1" applyAlignment="1" applyProtection="1">
      <alignment horizontal="center" vertical="center" wrapText="1"/>
      <protection locked="0"/>
    </xf>
    <xf numFmtId="0" fontId="34" fillId="4" borderId="27" xfId="5" applyFont="1" applyFill="1" applyBorder="1" applyAlignment="1" applyProtection="1">
      <alignment horizontal="center" vertical="center" wrapText="1"/>
      <protection locked="0"/>
    </xf>
    <xf numFmtId="0" fontId="34" fillId="3" borderId="21" xfId="5" applyFont="1" applyFill="1" applyBorder="1" applyAlignment="1" applyProtection="1">
      <alignment horizontal="center" vertical="center" shrinkToFit="1"/>
      <protection locked="0"/>
    </xf>
    <xf numFmtId="0" fontId="34" fillId="4" borderId="81" xfId="5" applyFont="1" applyFill="1" applyBorder="1" applyAlignment="1" applyProtection="1">
      <alignment horizontal="center" vertical="center" shrinkToFit="1"/>
      <protection locked="0"/>
    </xf>
    <xf numFmtId="0" fontId="34" fillId="4" borderId="6" xfId="5" applyFont="1" applyFill="1" applyBorder="1" applyAlignment="1" applyProtection="1">
      <alignment horizontal="center" vertical="center" shrinkToFit="1"/>
      <protection locked="0"/>
    </xf>
    <xf numFmtId="0" fontId="34" fillId="4" borderId="25" xfId="5" applyFont="1" applyFill="1" applyBorder="1" applyAlignment="1" applyProtection="1">
      <alignment horizontal="center" vertical="center" shrinkToFit="1"/>
      <protection locked="0"/>
    </xf>
    <xf numFmtId="0" fontId="34" fillId="4" borderId="35" xfId="5" applyFont="1" applyFill="1" applyBorder="1" applyAlignment="1" applyProtection="1">
      <alignment horizontal="center" vertical="center" shrinkToFit="1"/>
      <protection locked="0"/>
    </xf>
    <xf numFmtId="0" fontId="34" fillId="4" borderId="24" xfId="5" applyFont="1" applyFill="1" applyBorder="1" applyAlignment="1" applyProtection="1">
      <alignment horizontal="center" vertical="center" shrinkToFit="1"/>
      <protection locked="0"/>
    </xf>
    <xf numFmtId="0" fontId="34" fillId="5" borderId="88" xfId="5" applyFont="1" applyFill="1" applyBorder="1" applyAlignment="1" applyProtection="1">
      <alignment horizontal="center" vertical="center" wrapText="1"/>
      <protection locked="0"/>
    </xf>
    <xf numFmtId="0" fontId="34" fillId="5" borderId="9" xfId="5" applyFont="1" applyFill="1" applyBorder="1" applyAlignment="1" applyProtection="1">
      <alignment horizontal="center" vertical="center" wrapText="1"/>
      <protection locked="0"/>
    </xf>
    <xf numFmtId="0" fontId="34" fillId="5" borderId="10" xfId="5" applyFont="1" applyFill="1" applyBorder="1" applyAlignment="1" applyProtection="1">
      <alignment horizontal="center" vertical="center" wrapText="1"/>
      <protection locked="0"/>
    </xf>
    <xf numFmtId="0" fontId="34" fillId="5" borderId="31" xfId="5" applyFont="1" applyFill="1" applyBorder="1" applyAlignment="1" applyProtection="1">
      <alignment horizontal="center" vertical="center" wrapText="1"/>
      <protection locked="0"/>
    </xf>
    <xf numFmtId="0" fontId="34" fillId="5" borderId="0" xfId="5" applyFont="1" applyFill="1" applyBorder="1" applyAlignment="1" applyProtection="1">
      <alignment horizontal="center" vertical="center" wrapText="1"/>
      <protection locked="0"/>
    </xf>
    <xf numFmtId="0" fontId="34" fillId="5" borderId="11" xfId="5" applyFont="1" applyFill="1" applyBorder="1" applyAlignment="1" applyProtection="1">
      <alignment horizontal="center" vertical="center" wrapText="1"/>
      <protection locked="0"/>
    </xf>
    <xf numFmtId="0" fontId="42" fillId="0" borderId="98" xfId="5" applyFont="1" applyFill="1" applyBorder="1" applyAlignment="1" applyProtection="1">
      <alignment horizontal="center" vertical="center" wrapText="1"/>
    </xf>
    <xf numFmtId="0" fontId="42" fillId="0" borderId="99" xfId="5" applyFont="1" applyFill="1" applyBorder="1" applyAlignment="1" applyProtection="1">
      <alignment horizontal="center" vertical="center" wrapText="1"/>
    </xf>
    <xf numFmtId="0" fontId="42" fillId="0" borderId="100" xfId="5" applyFont="1" applyFill="1" applyBorder="1" applyAlignment="1" applyProtection="1">
      <alignment horizontal="center" vertical="center" wrapText="1"/>
    </xf>
    <xf numFmtId="0" fontId="41" fillId="2" borderId="1" xfId="5" applyFont="1" applyFill="1" applyBorder="1" applyAlignment="1" applyProtection="1">
      <alignment horizontal="center" vertical="center" wrapText="1"/>
    </xf>
    <xf numFmtId="0" fontId="41" fillId="2" borderId="5" xfId="5" applyFont="1" applyFill="1" applyBorder="1" applyAlignment="1" applyProtection="1">
      <alignment horizontal="center" vertical="center" wrapText="1"/>
    </xf>
    <xf numFmtId="0" fontId="41" fillId="2" borderId="45" xfId="5" applyFont="1" applyFill="1" applyBorder="1" applyAlignment="1" applyProtection="1">
      <alignment horizontal="center" vertical="center" wrapText="1"/>
    </xf>
    <xf numFmtId="0" fontId="41" fillId="2" borderId="28" xfId="5" applyFont="1" applyFill="1" applyBorder="1" applyAlignment="1" applyProtection="1">
      <alignment horizontal="center" vertical="center" wrapText="1"/>
    </xf>
    <xf numFmtId="0" fontId="41" fillId="2" borderId="19" xfId="5" applyFont="1" applyFill="1" applyBorder="1" applyAlignment="1" applyProtection="1">
      <alignment horizontal="center" vertical="center" wrapText="1"/>
    </xf>
    <xf numFmtId="0" fontId="41" fillId="2" borderId="8" xfId="5" applyFont="1" applyFill="1" applyBorder="1" applyAlignment="1" applyProtection="1">
      <alignment horizontal="center" vertical="center" wrapText="1"/>
    </xf>
    <xf numFmtId="0" fontId="41" fillId="2" borderId="88" xfId="5" applyFont="1" applyFill="1" applyBorder="1" applyAlignment="1" applyProtection="1">
      <alignment horizontal="center" vertical="center" wrapText="1"/>
    </xf>
    <xf numFmtId="0" fontId="41" fillId="2" borderId="10" xfId="5" applyFont="1" applyFill="1" applyBorder="1" applyAlignment="1" applyProtection="1">
      <alignment horizontal="center" vertical="center" wrapText="1"/>
    </xf>
    <xf numFmtId="0" fontId="41" fillId="2" borderId="31" xfId="5" applyFont="1" applyFill="1" applyBorder="1" applyAlignment="1" applyProtection="1">
      <alignment horizontal="center" vertical="center" wrapText="1"/>
    </xf>
    <xf numFmtId="0" fontId="41" fillId="2" borderId="11" xfId="5" applyFont="1" applyFill="1" applyBorder="1" applyAlignment="1" applyProtection="1">
      <alignment horizontal="center" vertical="center" wrapText="1"/>
    </xf>
    <xf numFmtId="0" fontId="41" fillId="2" borderId="37" xfId="5" applyFont="1" applyFill="1" applyBorder="1" applyAlignment="1" applyProtection="1">
      <alignment horizontal="center" vertical="center" wrapText="1"/>
    </xf>
    <xf numFmtId="0" fontId="41" fillId="2" borderId="18" xfId="5" applyFont="1" applyFill="1" applyBorder="1" applyAlignment="1" applyProtection="1">
      <alignment horizontal="center" vertical="center" wrapText="1"/>
    </xf>
    <xf numFmtId="0" fontId="38" fillId="0" borderId="1" xfId="5" applyFont="1" applyBorder="1" applyAlignment="1" applyProtection="1">
      <alignment horizontal="center" vertical="center" wrapText="1"/>
    </xf>
    <xf numFmtId="0" fontId="38" fillId="0" borderId="9" xfId="5" applyFont="1" applyBorder="1" applyAlignment="1" applyProtection="1">
      <alignment horizontal="center" vertical="center" wrapText="1"/>
    </xf>
    <xf numFmtId="0" fontId="38" fillId="0" borderId="10" xfId="5" applyFont="1" applyBorder="1" applyAlignment="1" applyProtection="1">
      <alignment horizontal="center" vertical="center" wrapText="1"/>
    </xf>
    <xf numFmtId="0" fontId="38" fillId="0" borderId="45" xfId="5" applyFont="1" applyBorder="1" applyAlignment="1" applyProtection="1">
      <alignment horizontal="center" vertical="center" wrapText="1"/>
    </xf>
    <xf numFmtId="0" fontId="38" fillId="0" borderId="0" xfId="5" applyFont="1" applyBorder="1" applyAlignment="1" applyProtection="1">
      <alignment horizontal="center" vertical="center" wrapText="1"/>
    </xf>
    <xf numFmtId="0" fontId="38" fillId="0" borderId="11" xfId="5" applyFont="1" applyBorder="1" applyAlignment="1" applyProtection="1">
      <alignment horizontal="center" vertical="center" wrapText="1"/>
    </xf>
    <xf numFmtId="0" fontId="38" fillId="0" borderId="19" xfId="5" applyFont="1" applyBorder="1" applyAlignment="1" applyProtection="1">
      <alignment horizontal="center" vertical="center" wrapText="1"/>
    </xf>
    <xf numFmtId="0" fontId="38" fillId="0" borderId="12" xfId="5" applyFont="1" applyBorder="1" applyAlignment="1" applyProtection="1">
      <alignment horizontal="center" vertical="center" wrapText="1"/>
    </xf>
    <xf numFmtId="0" fontId="38" fillId="0" borderId="18" xfId="5" applyFont="1" applyBorder="1" applyAlignment="1" applyProtection="1">
      <alignment horizontal="center" vertical="center" wrapText="1"/>
    </xf>
    <xf numFmtId="0" fontId="34" fillId="0" borderId="90" xfId="5" applyFont="1" applyBorder="1" applyAlignment="1" applyProtection="1">
      <alignment horizontal="center" vertical="center"/>
    </xf>
    <xf numFmtId="0" fontId="34" fillId="0" borderId="35" xfId="5" applyFont="1" applyBorder="1" applyAlignment="1" applyProtection="1">
      <alignment horizontal="center" vertical="center"/>
    </xf>
    <xf numFmtId="0" fontId="34" fillId="0" borderId="91" xfId="5" applyFont="1" applyBorder="1" applyAlignment="1" applyProtection="1">
      <alignment horizontal="center" vertical="center"/>
    </xf>
    <xf numFmtId="0" fontId="34" fillId="2" borderId="90" xfId="5" applyFont="1" applyFill="1" applyBorder="1" applyAlignment="1" applyProtection="1">
      <alignment horizontal="center" vertical="center"/>
    </xf>
    <xf numFmtId="0" fontId="34" fillId="2" borderId="35" xfId="5" applyFont="1" applyFill="1" applyBorder="1" applyAlignment="1" applyProtection="1">
      <alignment horizontal="center" vertical="center"/>
    </xf>
    <xf numFmtId="0" fontId="34" fillId="2" borderId="91" xfId="5" applyFont="1" applyFill="1" applyBorder="1" applyAlignment="1" applyProtection="1">
      <alignment horizontal="center" vertical="center"/>
    </xf>
    <xf numFmtId="1" fontId="34" fillId="2" borderId="101" xfId="5" applyNumberFormat="1" applyFont="1" applyFill="1" applyBorder="1" applyAlignment="1" applyProtection="1">
      <alignment horizontal="center" vertical="center" wrapText="1"/>
    </xf>
    <xf numFmtId="1" fontId="34" fillId="2" borderId="102" xfId="5" applyNumberFormat="1" applyFont="1" applyFill="1" applyBorder="1" applyAlignment="1" applyProtection="1">
      <alignment horizontal="center" vertical="center" wrapText="1"/>
    </xf>
    <xf numFmtId="1" fontId="34" fillId="2" borderId="103" xfId="5" applyNumberFormat="1" applyFont="1" applyFill="1" applyBorder="1" applyAlignment="1" applyProtection="1">
      <alignment horizontal="center" vertical="center" wrapText="1"/>
    </xf>
    <xf numFmtId="1" fontId="34" fillId="2" borderId="104" xfId="5" applyNumberFormat="1" applyFont="1" applyFill="1" applyBorder="1" applyAlignment="1" applyProtection="1">
      <alignment horizontal="center" vertical="center" wrapText="1"/>
    </xf>
    <xf numFmtId="0" fontId="34" fillId="5" borderId="1" xfId="5" applyFont="1" applyFill="1" applyBorder="1" applyAlignment="1" applyProtection="1">
      <alignment horizontal="left" vertical="center" wrapText="1"/>
      <protection locked="0"/>
    </xf>
    <xf numFmtId="0" fontId="34" fillId="5" borderId="9" xfId="5" applyFont="1" applyFill="1" applyBorder="1" applyAlignment="1" applyProtection="1">
      <alignment horizontal="left" vertical="center" wrapText="1"/>
      <protection locked="0"/>
    </xf>
    <xf numFmtId="0" fontId="34" fillId="5" borderId="10" xfId="5" applyFont="1" applyFill="1" applyBorder="1" applyAlignment="1" applyProtection="1">
      <alignment horizontal="left" vertical="center" wrapText="1"/>
      <protection locked="0"/>
    </xf>
    <xf numFmtId="0" fontId="34" fillId="5" borderId="45" xfId="5" applyFont="1" applyFill="1" applyBorder="1" applyAlignment="1" applyProtection="1">
      <alignment horizontal="left" vertical="center" wrapText="1"/>
      <protection locked="0"/>
    </xf>
    <xf numFmtId="0" fontId="34" fillId="5" borderId="0" xfId="5" applyFont="1" applyFill="1" applyBorder="1" applyAlignment="1" applyProtection="1">
      <alignment horizontal="left" vertical="center" wrapText="1"/>
      <protection locked="0"/>
    </xf>
    <xf numFmtId="0" fontId="34" fillId="5" borderId="11" xfId="5" applyFont="1" applyFill="1" applyBorder="1" applyAlignment="1" applyProtection="1">
      <alignment horizontal="left" vertical="center" wrapText="1"/>
      <protection locked="0"/>
    </xf>
    <xf numFmtId="0" fontId="34" fillId="5" borderId="122" xfId="5" applyFont="1" applyFill="1" applyBorder="1" applyAlignment="1" applyProtection="1">
      <alignment horizontal="left" vertical="center" wrapText="1"/>
      <protection locked="0"/>
    </xf>
    <xf numFmtId="0" fontId="34" fillId="5" borderId="22" xfId="5" applyFont="1" applyFill="1" applyBorder="1" applyAlignment="1" applyProtection="1">
      <alignment horizontal="left" vertical="center" wrapText="1"/>
      <protection locked="0"/>
    </xf>
    <xf numFmtId="0" fontId="34" fillId="5" borderId="123" xfId="5" applyFont="1" applyFill="1" applyBorder="1" applyAlignment="1" applyProtection="1">
      <alignment horizontal="left" vertical="center" wrapText="1"/>
      <protection locked="0"/>
    </xf>
    <xf numFmtId="0" fontId="42" fillId="0" borderId="106" xfId="5" applyFont="1" applyFill="1" applyBorder="1" applyAlignment="1" applyProtection="1">
      <alignment horizontal="center" vertical="center" wrapText="1"/>
    </xf>
    <xf numFmtId="0" fontId="42" fillId="0" borderId="107" xfId="5" applyFont="1" applyFill="1" applyBorder="1" applyAlignment="1" applyProtection="1">
      <alignment horizontal="center" vertical="center" wrapText="1"/>
    </xf>
    <xf numFmtId="0" fontId="42" fillId="0" borderId="108" xfId="5" applyFont="1" applyFill="1" applyBorder="1" applyAlignment="1" applyProtection="1">
      <alignment horizontal="center" vertical="center" wrapText="1"/>
    </xf>
    <xf numFmtId="178" fontId="34" fillId="2" borderId="106" xfId="5" applyNumberFormat="1" applyFont="1" applyFill="1" applyBorder="1" applyAlignment="1" applyProtection="1">
      <alignment horizontal="center" vertical="center" wrapText="1"/>
    </xf>
    <xf numFmtId="178" fontId="34" fillId="2" borderId="112" xfId="5" applyNumberFormat="1" applyFont="1" applyFill="1" applyBorder="1" applyAlignment="1" applyProtection="1">
      <alignment horizontal="center" vertical="center" wrapText="1"/>
    </xf>
    <xf numFmtId="178" fontId="34" fillId="2" borderId="113" xfId="5" applyNumberFormat="1" applyFont="1" applyFill="1" applyBorder="1" applyAlignment="1" applyProtection="1">
      <alignment horizontal="center" vertical="center" wrapText="1"/>
    </xf>
    <xf numFmtId="178" fontId="34" fillId="2" borderId="108" xfId="5" applyNumberFormat="1" applyFont="1" applyFill="1" applyBorder="1" applyAlignment="1" applyProtection="1">
      <alignment horizontal="center" vertical="center" wrapText="1"/>
    </xf>
    <xf numFmtId="0" fontId="44" fillId="0" borderId="114" xfId="5" applyFont="1" applyFill="1" applyBorder="1" applyAlignment="1" applyProtection="1">
      <alignment horizontal="center" vertical="center" wrapText="1"/>
    </xf>
    <xf numFmtId="0" fontId="44" fillId="0" borderId="115" xfId="5" applyFont="1" applyFill="1" applyBorder="1" applyAlignment="1" applyProtection="1">
      <alignment horizontal="center" vertical="center" wrapText="1"/>
    </xf>
    <xf numFmtId="0" fontId="44" fillId="0" borderId="116" xfId="5" applyFont="1" applyFill="1" applyBorder="1" applyAlignment="1" applyProtection="1">
      <alignment horizontal="center" vertical="center" wrapText="1"/>
    </xf>
    <xf numFmtId="178" fontId="34" fillId="2" borderId="114" xfId="5" applyNumberFormat="1" applyFont="1" applyFill="1" applyBorder="1" applyAlignment="1" applyProtection="1">
      <alignment horizontal="center" vertical="center" wrapText="1"/>
    </xf>
    <xf numFmtId="178" fontId="34" fillId="2" borderId="120" xfId="5" applyNumberFormat="1" applyFont="1" applyFill="1" applyBorder="1" applyAlignment="1" applyProtection="1">
      <alignment horizontal="center" vertical="center" wrapText="1"/>
    </xf>
    <xf numFmtId="178" fontId="34" fillId="2" borderId="121" xfId="5" applyNumberFormat="1" applyFont="1" applyFill="1" applyBorder="1" applyAlignment="1" applyProtection="1">
      <alignment horizontal="center" vertical="center" wrapText="1"/>
    </xf>
    <xf numFmtId="178" fontId="34" fillId="2" borderId="116" xfId="5" applyNumberFormat="1" applyFont="1" applyFill="1" applyBorder="1" applyAlignment="1" applyProtection="1">
      <alignment horizontal="center" vertical="center" wrapText="1"/>
    </xf>
    <xf numFmtId="0" fontId="34" fillId="3" borderId="134" xfId="5" applyFont="1" applyFill="1" applyBorder="1" applyAlignment="1" applyProtection="1">
      <alignment horizontal="center" vertical="center"/>
      <protection locked="0"/>
    </xf>
    <xf numFmtId="0" fontId="34" fillId="3" borderId="46" xfId="5" applyFont="1" applyFill="1" applyBorder="1" applyAlignment="1" applyProtection="1">
      <alignment horizontal="center" vertical="center"/>
      <protection locked="0"/>
    </xf>
    <xf numFmtId="0" fontId="34" fillId="3" borderId="33" xfId="5" applyFont="1" applyFill="1" applyBorder="1" applyAlignment="1" applyProtection="1">
      <alignment horizontal="center" vertical="center"/>
      <protection locked="0"/>
    </xf>
    <xf numFmtId="0" fontId="34" fillId="3" borderId="32" xfId="5" applyFont="1" applyFill="1" applyBorder="1" applyAlignment="1" applyProtection="1">
      <alignment horizontal="center" vertical="center" wrapText="1"/>
      <protection locked="0"/>
    </xf>
    <xf numFmtId="0" fontId="34" fillId="4" borderId="29" xfId="5" applyFont="1" applyFill="1" applyBorder="1" applyAlignment="1" applyProtection="1">
      <alignment horizontal="center" vertical="center" wrapText="1"/>
      <protection locked="0"/>
    </xf>
    <xf numFmtId="0" fontId="34" fillId="3" borderId="25" xfId="5" applyFont="1" applyFill="1" applyBorder="1" applyAlignment="1" applyProtection="1">
      <alignment horizontal="center" vertical="center" shrinkToFit="1"/>
      <protection locked="0"/>
    </xf>
    <xf numFmtId="0" fontId="34" fillId="5" borderId="51" xfId="5" applyFont="1" applyFill="1" applyBorder="1" applyAlignment="1" applyProtection="1">
      <alignment horizontal="center" vertical="center" wrapText="1"/>
      <protection locked="0"/>
    </xf>
    <xf numFmtId="0" fontId="34" fillId="5" borderId="46" xfId="5" applyFont="1" applyFill="1" applyBorder="1" applyAlignment="1" applyProtection="1">
      <alignment horizontal="center" vertical="center" wrapText="1"/>
      <protection locked="0"/>
    </xf>
    <xf numFmtId="0" fontId="34" fillId="5" borderId="124" xfId="5" applyFont="1" applyFill="1" applyBorder="1" applyAlignment="1" applyProtection="1">
      <alignment horizontal="center" vertical="center" wrapText="1"/>
      <protection locked="0"/>
    </xf>
    <xf numFmtId="0" fontId="34" fillId="5" borderId="49" xfId="5" applyFont="1" applyFill="1" applyBorder="1" applyAlignment="1" applyProtection="1">
      <alignment horizontal="center" vertical="center" wrapText="1"/>
      <protection locked="0"/>
    </xf>
    <xf numFmtId="0" fontId="34" fillId="5" borderId="22" xfId="5" applyFont="1" applyFill="1" applyBorder="1" applyAlignment="1" applyProtection="1">
      <alignment horizontal="center" vertical="center" wrapText="1"/>
      <protection locked="0"/>
    </xf>
    <xf numFmtId="0" fontId="34" fillId="5" borderId="123" xfId="5" applyFont="1" applyFill="1" applyBorder="1" applyAlignment="1" applyProtection="1">
      <alignment horizontal="center" vertical="center" wrapText="1"/>
      <protection locked="0"/>
    </xf>
    <xf numFmtId="0" fontId="42" fillId="0" borderId="125" xfId="5" applyFont="1" applyFill="1" applyBorder="1" applyAlignment="1" applyProtection="1">
      <alignment horizontal="center" vertical="center" wrapText="1"/>
    </xf>
    <xf numFmtId="0" fontId="42" fillId="0" borderId="61" xfId="5" applyFont="1" applyFill="1" applyBorder="1" applyAlignment="1" applyProtection="1">
      <alignment horizontal="center" vertical="center" wrapText="1"/>
    </xf>
    <xf numFmtId="0" fontId="42" fillId="0" borderId="126" xfId="5" applyFont="1" applyFill="1" applyBorder="1" applyAlignment="1" applyProtection="1">
      <alignment horizontal="center" vertical="center" wrapText="1"/>
    </xf>
    <xf numFmtId="1" fontId="34" fillId="2" borderId="130" xfId="5" applyNumberFormat="1" applyFont="1" applyFill="1" applyBorder="1" applyAlignment="1" applyProtection="1">
      <alignment horizontal="center" vertical="center" wrapText="1"/>
    </xf>
    <xf numFmtId="1" fontId="34" fillId="2" borderId="131" xfId="5" applyNumberFormat="1" applyFont="1" applyFill="1" applyBorder="1" applyAlignment="1" applyProtection="1">
      <alignment horizontal="center" vertical="center" wrapText="1"/>
    </xf>
    <xf numFmtId="1" fontId="34" fillId="2" borderId="132" xfId="5" applyNumberFormat="1" applyFont="1" applyFill="1" applyBorder="1" applyAlignment="1" applyProtection="1">
      <alignment horizontal="center" vertical="center" wrapText="1"/>
    </xf>
    <xf numFmtId="1" fontId="34" fillId="2" borderId="133" xfId="5" applyNumberFormat="1" applyFont="1" applyFill="1" applyBorder="1" applyAlignment="1" applyProtection="1">
      <alignment horizontal="center" vertical="center" wrapText="1"/>
    </xf>
    <xf numFmtId="0" fontId="34" fillId="5" borderId="134" xfId="5" applyFont="1" applyFill="1" applyBorder="1" applyAlignment="1" applyProtection="1">
      <alignment horizontal="left" vertical="center" wrapText="1"/>
      <protection locked="0"/>
    </xf>
    <xf numFmtId="0" fontId="34" fillId="5" borderId="46" xfId="5" applyFont="1" applyFill="1" applyBorder="1" applyAlignment="1" applyProtection="1">
      <alignment horizontal="left" vertical="center" wrapText="1"/>
      <protection locked="0"/>
    </xf>
    <xf numFmtId="0" fontId="34" fillId="5" borderId="124" xfId="5" applyFont="1" applyFill="1" applyBorder="1" applyAlignment="1" applyProtection="1">
      <alignment horizontal="left" vertical="center" wrapText="1"/>
      <protection locked="0"/>
    </xf>
    <xf numFmtId="0" fontId="34" fillId="3" borderId="134" xfId="5" applyFont="1" applyFill="1" applyBorder="1" applyAlignment="1" applyProtection="1">
      <alignment horizontal="center" vertical="center" shrinkToFit="1"/>
      <protection locked="0"/>
    </xf>
    <xf numFmtId="0" fontId="34" fillId="3" borderId="46" xfId="5" applyFont="1" applyFill="1" applyBorder="1" applyAlignment="1" applyProtection="1">
      <alignment horizontal="center" vertical="center" shrinkToFit="1"/>
      <protection locked="0"/>
    </xf>
    <xf numFmtId="0" fontId="34" fillId="3" borderId="33" xfId="5" applyFont="1" applyFill="1" applyBorder="1" applyAlignment="1" applyProtection="1">
      <alignment horizontal="center" vertical="center" shrinkToFit="1"/>
      <protection locked="0"/>
    </xf>
    <xf numFmtId="0" fontId="34" fillId="3" borderId="45" xfId="5" applyFont="1" applyFill="1" applyBorder="1" applyAlignment="1" applyProtection="1">
      <alignment horizontal="center" vertical="center" shrinkToFit="1"/>
      <protection locked="0"/>
    </xf>
    <xf numFmtId="0" fontId="34" fillId="3" borderId="0" xfId="5" applyFont="1" applyFill="1" applyBorder="1" applyAlignment="1" applyProtection="1">
      <alignment horizontal="center" vertical="center" shrinkToFit="1"/>
      <protection locked="0"/>
    </xf>
    <xf numFmtId="0" fontId="34" fillId="3" borderId="28" xfId="5" applyFont="1" applyFill="1" applyBorder="1" applyAlignment="1" applyProtection="1">
      <alignment horizontal="center" vertical="center" shrinkToFit="1"/>
      <protection locked="0"/>
    </xf>
    <xf numFmtId="0" fontId="34" fillId="3" borderId="122" xfId="5" applyFont="1" applyFill="1" applyBorder="1" applyAlignment="1" applyProtection="1">
      <alignment horizontal="center" vertical="center" shrinkToFit="1"/>
      <protection locked="0"/>
    </xf>
    <xf numFmtId="0" fontId="34" fillId="3" borderId="22" xfId="5" applyFont="1" applyFill="1" applyBorder="1" applyAlignment="1" applyProtection="1">
      <alignment horizontal="center" vertical="center" shrinkToFit="1"/>
      <protection locked="0"/>
    </xf>
    <xf numFmtId="0" fontId="34" fillId="3" borderId="30" xfId="5" applyFont="1" applyFill="1" applyBorder="1" applyAlignment="1" applyProtection="1">
      <alignment horizontal="center" vertical="center" shrinkToFit="1"/>
      <protection locked="0"/>
    </xf>
    <xf numFmtId="0" fontId="34" fillId="0" borderId="135" xfId="5" applyFont="1" applyBorder="1" applyAlignment="1" applyProtection="1">
      <alignment horizontal="center" vertical="center"/>
    </xf>
    <xf numFmtId="0" fontId="34" fillId="4" borderId="36" xfId="5" applyFont="1" applyFill="1" applyBorder="1" applyAlignment="1" applyProtection="1">
      <alignment horizontal="center" vertical="center" wrapText="1"/>
      <protection locked="0"/>
    </xf>
    <xf numFmtId="0" fontId="34" fillId="4" borderId="136" xfId="5" applyFont="1" applyFill="1" applyBorder="1" applyAlignment="1" applyProtection="1">
      <alignment horizontal="center" vertical="center" shrinkToFit="1"/>
      <protection locked="0"/>
    </xf>
    <xf numFmtId="0" fontId="34" fillId="4" borderId="137" xfId="5" applyFont="1" applyFill="1" applyBorder="1" applyAlignment="1" applyProtection="1">
      <alignment horizontal="center" vertical="center" shrinkToFit="1"/>
      <protection locked="0"/>
    </xf>
    <xf numFmtId="0" fontId="34" fillId="4" borderId="42" xfId="5" applyFont="1" applyFill="1" applyBorder="1" applyAlignment="1" applyProtection="1">
      <alignment horizontal="center" vertical="center" shrinkToFit="1"/>
      <protection locked="0"/>
    </xf>
    <xf numFmtId="0" fontId="34" fillId="5" borderId="37" xfId="5" applyFont="1" applyFill="1" applyBorder="1" applyAlignment="1" applyProtection="1">
      <alignment horizontal="center" vertical="center" wrapText="1"/>
      <protection locked="0"/>
    </xf>
    <xf numFmtId="0" fontId="34" fillId="5" borderId="12" xfId="5" applyFont="1" applyFill="1" applyBorder="1" applyAlignment="1" applyProtection="1">
      <alignment horizontal="center" vertical="center" wrapText="1"/>
      <protection locked="0"/>
    </xf>
    <xf numFmtId="0" fontId="34" fillId="5" borderId="18" xfId="5" applyFont="1" applyFill="1" applyBorder="1" applyAlignment="1" applyProtection="1">
      <alignment horizontal="center" vertical="center" wrapText="1"/>
      <protection locked="0"/>
    </xf>
    <xf numFmtId="0" fontId="34" fillId="5" borderId="134" xfId="5" applyFont="1" applyFill="1" applyBorder="1" applyAlignment="1" applyProtection="1">
      <alignment horizontal="center" vertical="center" wrapText="1"/>
      <protection locked="0"/>
    </xf>
    <xf numFmtId="0" fontId="34" fillId="5" borderId="45" xfId="5" applyFont="1" applyFill="1" applyBorder="1" applyAlignment="1" applyProtection="1">
      <alignment horizontal="center" vertical="center" wrapText="1"/>
      <protection locked="0"/>
    </xf>
    <xf numFmtId="0" fontId="34" fillId="5" borderId="122" xfId="5" applyFont="1" applyFill="1" applyBorder="1" applyAlignment="1" applyProtection="1">
      <alignment horizontal="center" vertical="center" wrapText="1"/>
      <protection locked="0"/>
    </xf>
    <xf numFmtId="0" fontId="38" fillId="0" borderId="141" xfId="5" applyFont="1" applyBorder="1" applyAlignment="1" applyProtection="1">
      <alignment horizontal="center" vertical="center" wrapText="1"/>
    </xf>
    <xf numFmtId="0" fontId="38" fillId="0" borderId="142" xfId="5" applyFont="1" applyBorder="1" applyAlignment="1" applyProtection="1">
      <alignment horizontal="center" vertical="center" wrapText="1"/>
    </xf>
    <xf numFmtId="0" fontId="38" fillId="0" borderId="143" xfId="5" applyFont="1" applyBorder="1" applyAlignment="1" applyProtection="1">
      <alignment horizontal="center" vertical="center" wrapText="1"/>
    </xf>
    <xf numFmtId="0" fontId="38" fillId="0" borderId="144" xfId="5" applyFont="1" applyBorder="1" applyAlignment="1" applyProtection="1">
      <alignment horizontal="center" vertical="center" wrapText="1"/>
    </xf>
    <xf numFmtId="0" fontId="38" fillId="0" borderId="145" xfId="5" applyFont="1" applyBorder="1" applyAlignment="1" applyProtection="1">
      <alignment horizontal="center" vertical="center" wrapText="1"/>
    </xf>
    <xf numFmtId="0" fontId="38" fillId="0" borderId="146" xfId="5" applyFont="1" applyBorder="1" applyAlignment="1" applyProtection="1">
      <alignment horizontal="center" vertical="center" wrapText="1"/>
    </xf>
    <xf numFmtId="0" fontId="38" fillId="0" borderId="154" xfId="5" applyFont="1" applyBorder="1" applyAlignment="1" applyProtection="1">
      <alignment horizontal="center" vertical="center" wrapText="1"/>
    </xf>
    <xf numFmtId="0" fontId="38" fillId="0" borderId="155" xfId="5" applyFont="1" applyBorder="1" applyAlignment="1" applyProtection="1">
      <alignment horizontal="center" vertical="center" wrapText="1"/>
    </xf>
    <xf numFmtId="0" fontId="38" fillId="0" borderId="156" xfId="5" applyFont="1" applyBorder="1" applyAlignment="1" applyProtection="1">
      <alignment horizontal="center" vertical="center" wrapText="1"/>
    </xf>
    <xf numFmtId="178" fontId="38" fillId="0" borderId="107" xfId="5" applyNumberFormat="1" applyFont="1" applyFill="1" applyBorder="1" applyAlignment="1">
      <alignment horizontal="left" vertical="center" shrinkToFit="1"/>
    </xf>
    <xf numFmtId="0" fontId="38" fillId="0" borderId="107" xfId="5" applyFont="1" applyFill="1" applyBorder="1" applyAlignment="1">
      <alignment horizontal="left" vertical="center" shrinkToFit="1"/>
    </xf>
    <xf numFmtId="0" fontId="38" fillId="0" borderId="108" xfId="5" applyFont="1" applyFill="1" applyBorder="1" applyAlignment="1">
      <alignment horizontal="left" vertical="center" shrinkToFit="1"/>
    </xf>
    <xf numFmtId="178" fontId="38" fillId="2" borderId="163" xfId="5" applyNumberFormat="1" applyFont="1" applyFill="1" applyBorder="1" applyAlignment="1" applyProtection="1">
      <alignment horizontal="center" vertical="center" wrapText="1"/>
    </xf>
    <xf numFmtId="178" fontId="38" fillId="2" borderId="164" xfId="5" applyNumberFormat="1" applyFont="1" applyFill="1" applyBorder="1" applyAlignment="1" applyProtection="1">
      <alignment horizontal="center" vertical="center" wrapText="1"/>
    </xf>
    <xf numFmtId="178" fontId="38" fillId="2" borderId="165" xfId="5" applyNumberFormat="1" applyFont="1" applyFill="1" applyBorder="1" applyAlignment="1" applyProtection="1">
      <alignment horizontal="center" vertical="center" wrapText="1"/>
    </xf>
    <xf numFmtId="178" fontId="38" fillId="2" borderId="166" xfId="5" applyNumberFormat="1" applyFont="1" applyFill="1" applyBorder="1" applyAlignment="1" applyProtection="1">
      <alignment horizontal="center" vertical="center" wrapText="1"/>
    </xf>
    <xf numFmtId="0" fontId="34" fillId="5" borderId="19" xfId="5" applyFont="1" applyFill="1" applyBorder="1" applyAlignment="1" applyProtection="1">
      <alignment horizontal="center" vertical="center" wrapText="1"/>
      <protection locked="0"/>
    </xf>
    <xf numFmtId="0" fontId="44" fillId="0" borderId="138" xfId="5" applyFont="1" applyFill="1" applyBorder="1" applyAlignment="1" applyProtection="1">
      <alignment horizontal="center" vertical="center" wrapText="1"/>
    </xf>
    <xf numFmtId="0" fontId="44" fillId="0" borderId="139" xfId="5" applyFont="1" applyFill="1" applyBorder="1" applyAlignment="1" applyProtection="1">
      <alignment horizontal="center" vertical="center" wrapText="1"/>
    </xf>
    <xf numFmtId="0" fontId="44" fillId="0" borderId="140" xfId="5" applyFont="1" applyFill="1" applyBorder="1" applyAlignment="1" applyProtection="1">
      <alignment horizontal="center" vertical="center" wrapText="1"/>
    </xf>
    <xf numFmtId="0" fontId="38" fillId="5" borderId="137" xfId="5" applyFont="1" applyFill="1" applyBorder="1" applyAlignment="1" applyProtection="1">
      <alignment horizontal="center" vertical="center"/>
      <protection locked="0"/>
    </xf>
    <xf numFmtId="0" fontId="38" fillId="5" borderId="151" xfId="5" applyFont="1" applyFill="1" applyBorder="1" applyAlignment="1" applyProtection="1">
      <alignment horizontal="center" vertical="center"/>
      <protection locked="0"/>
    </xf>
    <xf numFmtId="0" fontId="38" fillId="0" borderId="35" xfId="5" applyFont="1" applyFill="1" applyBorder="1" applyAlignment="1" applyProtection="1">
      <alignment horizontal="left" vertical="center" wrapText="1"/>
    </xf>
    <xf numFmtId="0" fontId="38" fillId="0" borderId="91" xfId="5" applyFont="1" applyFill="1" applyBorder="1" applyAlignment="1" applyProtection="1">
      <alignment horizontal="left" vertical="center" wrapText="1"/>
    </xf>
    <xf numFmtId="178" fontId="38" fillId="2" borderId="147" xfId="5" applyNumberFormat="1" applyFont="1" applyFill="1" applyBorder="1" applyAlignment="1" applyProtection="1">
      <alignment horizontal="center" vertical="center" wrapText="1"/>
    </xf>
    <xf numFmtId="178" fontId="38" fillId="2" borderId="148" xfId="5" applyNumberFormat="1" applyFont="1" applyFill="1" applyBorder="1" applyAlignment="1" applyProtection="1">
      <alignment horizontal="center" vertical="center" wrapText="1"/>
    </xf>
    <xf numFmtId="178" fontId="38" fillId="2" borderId="149" xfId="5" applyNumberFormat="1" applyFont="1" applyFill="1" applyBorder="1" applyAlignment="1" applyProtection="1">
      <alignment horizontal="center" vertical="center" wrapText="1"/>
    </xf>
    <xf numFmtId="178" fontId="38" fillId="2" borderId="144" xfId="5" applyNumberFormat="1" applyFont="1" applyFill="1" applyBorder="1" applyAlignment="1" applyProtection="1">
      <alignment horizontal="center" vertical="center" wrapText="1"/>
    </xf>
    <xf numFmtId="178" fontId="38" fillId="2" borderId="145" xfId="5" applyNumberFormat="1" applyFont="1" applyFill="1" applyBorder="1" applyAlignment="1" applyProtection="1">
      <alignment horizontal="center" vertical="center" wrapText="1"/>
    </xf>
    <xf numFmtId="178" fontId="38" fillId="2" borderId="146" xfId="5" applyNumberFormat="1" applyFont="1" applyFill="1" applyBorder="1" applyAlignment="1" applyProtection="1">
      <alignment horizontal="center" vertical="center" wrapText="1"/>
    </xf>
    <xf numFmtId="178" fontId="38" fillId="2" borderId="154" xfId="5" applyNumberFormat="1" applyFont="1" applyFill="1" applyBorder="1" applyAlignment="1" applyProtection="1">
      <alignment horizontal="center" vertical="center" wrapText="1"/>
    </xf>
    <xf numFmtId="178" fontId="38" fillId="2" borderId="155" xfId="5" applyNumberFormat="1" applyFont="1" applyFill="1" applyBorder="1" applyAlignment="1" applyProtection="1">
      <alignment horizontal="center" vertical="center" wrapText="1"/>
    </xf>
    <xf numFmtId="178" fontId="38" fillId="2" borderId="156" xfId="5" applyNumberFormat="1" applyFont="1" applyFill="1" applyBorder="1" applyAlignment="1" applyProtection="1">
      <alignment horizontal="center" vertical="center" wrapText="1"/>
    </xf>
    <xf numFmtId="0" fontId="38" fillId="0" borderId="137" xfId="5" applyFont="1" applyFill="1" applyBorder="1" applyAlignment="1" applyProtection="1">
      <alignment horizontal="left" vertical="center" wrapText="1"/>
    </xf>
    <xf numFmtId="0" fontId="38" fillId="0" borderId="151" xfId="5" applyFont="1" applyFill="1" applyBorder="1" applyAlignment="1" applyProtection="1">
      <alignment horizontal="left" vertical="center" wrapText="1"/>
    </xf>
    <xf numFmtId="0" fontId="38" fillId="0" borderId="22" xfId="5" applyFont="1" applyBorder="1" applyAlignment="1" applyProtection="1">
      <alignment horizontal="center" vertical="center"/>
    </xf>
    <xf numFmtId="0" fontId="38" fillId="0" borderId="123" xfId="5" applyFont="1" applyBorder="1" applyAlignment="1" applyProtection="1">
      <alignment horizontal="center" vertical="center"/>
    </xf>
    <xf numFmtId="0" fontId="38" fillId="0" borderId="35" xfId="5" applyFont="1" applyBorder="1" applyAlignment="1" applyProtection="1">
      <alignment horizontal="center" vertical="center"/>
    </xf>
    <xf numFmtId="0" fontId="38" fillId="0" borderId="91" xfId="5" applyFont="1" applyBorder="1" applyAlignment="1" applyProtection="1">
      <alignment horizontal="center" vertical="center"/>
    </xf>
    <xf numFmtId="0" fontId="38" fillId="0" borderId="9" xfId="5" applyFont="1" applyFill="1" applyBorder="1" applyAlignment="1" applyProtection="1">
      <alignment horizontal="center" vertical="center" wrapText="1"/>
    </xf>
    <xf numFmtId="0" fontId="38" fillId="0" borderId="5" xfId="5" applyFont="1" applyFill="1" applyBorder="1" applyAlignment="1" applyProtection="1">
      <alignment horizontal="center" vertical="center" wrapText="1"/>
    </xf>
    <xf numFmtId="0" fontId="38" fillId="0" borderId="0" xfId="5" applyFont="1" applyFill="1" applyBorder="1" applyAlignment="1" applyProtection="1">
      <alignment horizontal="center" vertical="center" wrapText="1"/>
    </xf>
    <xf numFmtId="0" fontId="38" fillId="0" borderId="28" xfId="5" applyFont="1" applyFill="1" applyBorder="1" applyAlignment="1" applyProtection="1">
      <alignment horizontal="center" vertical="center" wrapText="1"/>
    </xf>
    <xf numFmtId="0" fontId="38" fillId="0" borderId="22" xfId="5" applyFont="1" applyFill="1" applyBorder="1" applyAlignment="1" applyProtection="1">
      <alignment horizontal="center" vertical="center" wrapText="1"/>
    </xf>
    <xf numFmtId="0" fontId="38" fillId="0" borderId="30" xfId="5" applyFont="1" applyFill="1" applyBorder="1" applyAlignment="1" applyProtection="1">
      <alignment horizontal="center" vertical="center" wrapText="1"/>
    </xf>
    <xf numFmtId="178" fontId="38" fillId="0" borderId="99" xfId="5" applyNumberFormat="1" applyFont="1" applyFill="1" applyBorder="1" applyAlignment="1">
      <alignment horizontal="left" vertical="center" shrinkToFit="1"/>
    </xf>
    <xf numFmtId="0" fontId="38" fillId="0" borderId="99" xfId="5" applyFont="1" applyFill="1" applyBorder="1" applyAlignment="1">
      <alignment horizontal="left" vertical="center" shrinkToFit="1"/>
    </xf>
    <xf numFmtId="0" fontId="38" fillId="0" borderId="100" xfId="5" applyFont="1" applyFill="1" applyBorder="1" applyAlignment="1">
      <alignment horizontal="left" vertical="center" shrinkToFit="1"/>
    </xf>
    <xf numFmtId="0" fontId="51" fillId="2" borderId="23" xfId="5" applyFont="1" applyFill="1" applyBorder="1" applyAlignment="1" applyProtection="1">
      <alignment horizontal="center" vertical="center"/>
    </xf>
    <xf numFmtId="0" fontId="39" fillId="2" borderId="0" xfId="5" applyFont="1" applyFill="1" applyBorder="1" applyAlignment="1">
      <alignment horizontal="left" vertical="center" indent="1"/>
    </xf>
    <xf numFmtId="0" fontId="5" fillId="2" borderId="87" xfId="1" applyFill="1" applyBorder="1" applyAlignment="1">
      <alignment horizontal="center" vertical="center"/>
    </xf>
    <xf numFmtId="0" fontId="5" fillId="2" borderId="89" xfId="1" applyFill="1" applyBorder="1" applyAlignment="1">
      <alignment horizontal="center" vertical="center"/>
    </xf>
    <xf numFmtId="0" fontId="5" fillId="2" borderId="34" xfId="1" applyFill="1" applyBorder="1" applyAlignment="1">
      <alignment horizontal="center" vertical="center"/>
    </xf>
  </cellXfs>
  <cellStyles count="10">
    <cellStyle name="桁区切り 2" xfId="2" xr:uid="{00000000-0005-0000-0000-000000000000}"/>
    <cellStyle name="桁区切り 3" xfId="4" xr:uid="{00000000-0005-0000-0000-000001000000}"/>
    <cellStyle name="桁区切り 4" xfId="6" xr:uid="{00000000-0005-0000-0000-000002000000}"/>
    <cellStyle name="桁区切り 5" xfId="8" xr:uid="{00000000-0005-0000-0000-000003000000}"/>
    <cellStyle name="標準" xfId="0" builtinId="0"/>
    <cellStyle name="標準 2" xfId="1" xr:uid="{00000000-0005-0000-0000-000005000000}"/>
    <cellStyle name="標準 3" xfId="3" xr:uid="{00000000-0005-0000-0000-000006000000}"/>
    <cellStyle name="標準 4" xfId="5" xr:uid="{00000000-0005-0000-0000-000007000000}"/>
    <cellStyle name="標準 5" xfId="7" xr:uid="{00000000-0005-0000-0000-000008000000}"/>
    <cellStyle name="標準_CT276ID2194N8" xfId="9" xr:uid="{DEDBAF16-28C1-4D94-AF0D-809A4636857D}"/>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76200</xdr:colOff>
      <xdr:row>28</xdr:row>
      <xdr:rowOff>104775</xdr:rowOff>
    </xdr:from>
    <xdr:to>
      <xdr:col>22</xdr:col>
      <xdr:colOff>114300</xdr:colOff>
      <xdr:row>31</xdr:row>
      <xdr:rowOff>57150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038225" y="4400550"/>
          <a:ext cx="4324350" cy="8667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以下の点検項目について、○×で記載してください。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4</xdr:col>
      <xdr:colOff>76200</xdr:colOff>
      <xdr:row>28</xdr:row>
      <xdr:rowOff>104775</xdr:rowOff>
    </xdr:from>
    <xdr:to>
      <xdr:col>22</xdr:col>
      <xdr:colOff>114300</xdr:colOff>
      <xdr:row>31</xdr:row>
      <xdr:rowOff>57150</xdr:rowOff>
    </xdr:to>
    <xdr:sp macro="" textlink="">
      <xdr:nvSpPr>
        <xdr:cNvPr id="8" name="AutoShape 18">
          <a:extLst>
            <a:ext uri="{FF2B5EF4-FFF2-40B4-BE49-F238E27FC236}">
              <a16:creationId xmlns:a16="http://schemas.microsoft.com/office/drawing/2014/main" id="{00000000-0008-0000-0000-000008000000}"/>
            </a:ext>
          </a:extLst>
        </xdr:cNvPr>
        <xdr:cNvSpPr>
          <a:spLocks noChangeArrowheads="1"/>
        </xdr:cNvSpPr>
      </xdr:nvSpPr>
      <xdr:spPr bwMode="auto">
        <a:xfrm>
          <a:off x="1038225" y="4933950"/>
          <a:ext cx="4324350" cy="8667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以下の点検項目について、○×で記載してください。</a:t>
          </a:r>
        </a:p>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速やかに改善を行ってください。</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85055</xdr:colOff>
      <xdr:row>1079</xdr:row>
      <xdr:rowOff>46192</xdr:rowOff>
    </xdr:from>
    <xdr:to>
      <xdr:col>3</xdr:col>
      <xdr:colOff>121690</xdr:colOff>
      <xdr:row>1082</xdr:row>
      <xdr:rowOff>72632</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85055" y="248714953"/>
          <a:ext cx="773787" cy="788440"/>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43</xdr:row>
      <xdr:rowOff>0</xdr:rowOff>
    </xdr:from>
    <xdr:to>
      <xdr:col>22</xdr:col>
      <xdr:colOff>3467100</xdr:colOff>
      <xdr:row>54</xdr:row>
      <xdr:rowOff>158750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6100" y="10239375"/>
          <a:ext cx="17541875" cy="2778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30</xdr:col>
      <xdr:colOff>209550</xdr:colOff>
      <xdr:row>16</xdr:row>
      <xdr:rowOff>0</xdr:rowOff>
    </xdr:to>
    <xdr:sp macro="" textlink="">
      <xdr:nvSpPr>
        <xdr:cNvPr id="2" name="Line 1">
          <a:extLst>
            <a:ext uri="{FF2B5EF4-FFF2-40B4-BE49-F238E27FC236}">
              <a16:creationId xmlns:a16="http://schemas.microsoft.com/office/drawing/2014/main" id="{030E4D09-E9A1-47FB-B5DB-14A23D29C0BF}"/>
            </a:ext>
          </a:extLst>
        </xdr:cNvPr>
        <xdr:cNvSpPr>
          <a:spLocks noChangeShapeType="1"/>
        </xdr:cNvSpPr>
      </xdr:nvSpPr>
      <xdr:spPr bwMode="auto">
        <a:xfrm flipV="1">
          <a:off x="2816679" y="4191000"/>
          <a:ext cx="97617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0</xdr:col>
      <xdr:colOff>342900</xdr:colOff>
      <xdr:row>15</xdr:row>
      <xdr:rowOff>0</xdr:rowOff>
    </xdr:to>
    <xdr:sp macro="" textlink="">
      <xdr:nvSpPr>
        <xdr:cNvPr id="3" name="Text Box 2">
          <a:extLst>
            <a:ext uri="{FF2B5EF4-FFF2-40B4-BE49-F238E27FC236}">
              <a16:creationId xmlns:a16="http://schemas.microsoft.com/office/drawing/2014/main" id="{AB09B496-B8C1-4616-9F17-A8F63356B474}"/>
            </a:ext>
          </a:extLst>
        </xdr:cNvPr>
        <xdr:cNvSpPr txBox="1">
          <a:spLocks noChangeArrowheads="1"/>
        </xdr:cNvSpPr>
      </xdr:nvSpPr>
      <xdr:spPr bwMode="auto">
        <a:xfrm>
          <a:off x="0" y="3667125"/>
          <a:ext cx="342900" cy="0"/>
        </a:xfrm>
        <a:prstGeom prst="rect">
          <a:avLst/>
        </a:prstGeom>
        <a:solidFill>
          <a:srgbClr val="FFFFFF"/>
        </a:solidFill>
        <a:ln w="9525">
          <a:noFill/>
          <a:miter lim="800000"/>
          <a:headEnd/>
          <a:tailEnd/>
        </a:ln>
      </xdr:spPr>
      <xdr:txBody>
        <a:bodyPr vertOverflow="clip" vert="vert" wrap="square" lIns="27432" tIns="18288" rIns="27432" bIns="18288" anchor="ctr" upright="1"/>
        <a:lstStyle/>
        <a:p>
          <a:pPr algn="ctr" rtl="0">
            <a:defRPr sz="1000"/>
          </a:pPr>
          <a:r>
            <a:rPr lang="en-US" altLang="ja-JP" sz="1100" b="0" i="0" u="none" strike="noStrike" baseline="0">
              <a:solidFill>
                <a:srgbClr val="000000"/>
              </a:solidFill>
              <a:latin typeface="ＭＳ 明朝"/>
              <a:ea typeface="ＭＳ 明朝"/>
            </a:rPr>
            <a:t>19</a:t>
          </a:r>
        </a:p>
        <a:p>
          <a:pPr algn="ctr"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25</xdr:col>
      <xdr:colOff>57150</xdr:colOff>
      <xdr:row>15</xdr:row>
      <xdr:rowOff>390525</xdr:rowOff>
    </xdr:from>
    <xdr:to>
      <xdr:col>34</xdr:col>
      <xdr:colOff>266700</xdr:colOff>
      <xdr:row>16</xdr:row>
      <xdr:rowOff>238125</xdr:rowOff>
    </xdr:to>
    <xdr:sp macro="" textlink="">
      <xdr:nvSpPr>
        <xdr:cNvPr id="4" name="Line 3">
          <a:extLst>
            <a:ext uri="{FF2B5EF4-FFF2-40B4-BE49-F238E27FC236}">
              <a16:creationId xmlns:a16="http://schemas.microsoft.com/office/drawing/2014/main" id="{F3068E4C-2DFF-4A03-A9D3-04E6E2004B36}"/>
            </a:ext>
          </a:extLst>
        </xdr:cNvPr>
        <xdr:cNvSpPr>
          <a:spLocks noChangeShapeType="1"/>
        </xdr:cNvSpPr>
      </xdr:nvSpPr>
      <xdr:spPr bwMode="auto">
        <a:xfrm flipH="1">
          <a:off x="10629900" y="4057650"/>
          <a:ext cx="3438525"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101600</xdr:colOff>
      <xdr:row>42</xdr:row>
      <xdr:rowOff>127000</xdr:rowOff>
    </xdr:from>
    <xdr:to>
      <xdr:col>22</xdr:col>
      <xdr:colOff>3149600</xdr:colOff>
      <xdr:row>54</xdr:row>
      <xdr:rowOff>222250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28600" y="10128250"/>
          <a:ext cx="17541875" cy="2952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28600" y="16516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200025</xdr:colOff>
      <xdr:row>2</xdr:row>
      <xdr:rowOff>0</xdr:rowOff>
    </xdr:from>
    <xdr:to>
      <xdr:col>5</xdr:col>
      <xdr:colOff>771525</xdr:colOff>
      <xdr:row>6</xdr:row>
      <xdr:rowOff>76200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11480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1273"/>
  <sheetViews>
    <sheetView tabSelected="1" view="pageBreakPreview" zoomScale="110" zoomScaleNormal="115" zoomScaleSheetLayoutView="110" workbookViewId="0">
      <selection sqref="A1:AA1"/>
    </sheetView>
  </sheetViews>
  <sheetFormatPr defaultColWidth="3.5703125" defaultRowHeight="24" x14ac:dyDescent="0.25"/>
  <cols>
    <col min="1" max="1" width="2.7109375" style="96" customWidth="1"/>
    <col min="2" max="2" width="4.5703125" style="96" customWidth="1"/>
    <col min="3" max="18" width="3.7109375" style="96" customWidth="1"/>
    <col min="19" max="24" width="3.7109375" style="46" customWidth="1"/>
    <col min="25" max="25" width="3.7109375" style="92" customWidth="1"/>
    <col min="26" max="27" width="3.5703125" style="92" customWidth="1"/>
    <col min="28" max="16384" width="3.5703125" style="46"/>
  </cols>
  <sheetData>
    <row r="1" spans="1:27" ht="40.5" customHeight="1" x14ac:dyDescent="0.15">
      <c r="A1" s="924" t="s">
        <v>982</v>
      </c>
      <c r="B1" s="924"/>
      <c r="C1" s="924"/>
      <c r="D1" s="924"/>
      <c r="E1" s="924"/>
      <c r="F1" s="924"/>
      <c r="G1" s="924"/>
      <c r="H1" s="924"/>
      <c r="I1" s="924"/>
      <c r="J1" s="924"/>
      <c r="K1" s="924"/>
      <c r="L1" s="924"/>
      <c r="M1" s="924"/>
      <c r="N1" s="924"/>
      <c r="O1" s="924"/>
      <c r="P1" s="924"/>
      <c r="Q1" s="924"/>
      <c r="R1" s="924"/>
      <c r="S1" s="924"/>
      <c r="T1" s="924"/>
      <c r="U1" s="924"/>
      <c r="V1" s="924"/>
      <c r="W1" s="924"/>
      <c r="X1" s="924"/>
      <c r="Y1" s="924"/>
      <c r="Z1" s="924"/>
      <c r="AA1" s="924"/>
    </row>
    <row r="2" spans="1:27" ht="29.25" customHeight="1" x14ac:dyDescent="0.15">
      <c r="A2" s="925" t="s">
        <v>896</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row>
    <row r="3" spans="1:27" ht="12" customHeight="1" x14ac:dyDescent="0.25">
      <c r="A3" s="522"/>
      <c r="B3" s="522"/>
      <c r="C3" s="522"/>
      <c r="D3" s="522"/>
      <c r="E3" s="522"/>
      <c r="F3" s="522"/>
      <c r="G3" s="522"/>
      <c r="H3" s="522"/>
      <c r="I3" s="522"/>
      <c r="J3" s="522"/>
      <c r="K3" s="522"/>
      <c r="L3" s="522"/>
      <c r="M3" s="522"/>
      <c r="N3" s="522"/>
      <c r="O3" s="522"/>
      <c r="P3" s="522"/>
      <c r="Q3" s="522"/>
      <c r="R3" s="522"/>
      <c r="S3" s="522"/>
      <c r="T3" s="522"/>
      <c r="U3" s="523"/>
      <c r="V3" s="523"/>
      <c r="W3" s="524" t="s">
        <v>978</v>
      </c>
      <c r="X3" s="523"/>
      <c r="Z3" s="525"/>
      <c r="AA3" s="525"/>
    </row>
    <row r="4" spans="1:27" ht="12" customHeight="1" x14ac:dyDescent="0.25">
      <c r="A4" s="927" t="s">
        <v>2</v>
      </c>
      <c r="B4" s="928"/>
      <c r="C4" s="928"/>
      <c r="D4" s="928"/>
      <c r="E4" s="928"/>
      <c r="F4" s="928"/>
      <c r="G4" s="928"/>
      <c r="H4" s="526"/>
      <c r="I4" s="526"/>
      <c r="J4" s="527"/>
      <c r="K4" s="528" t="s">
        <v>100</v>
      </c>
      <c r="L4" s="528"/>
      <c r="M4" s="528"/>
      <c r="N4" s="528"/>
      <c r="O4" s="528"/>
      <c r="P4" s="528"/>
      <c r="Q4" s="528"/>
      <c r="R4" s="526"/>
      <c r="S4" s="526"/>
      <c r="T4" s="526"/>
      <c r="U4" s="529"/>
      <c r="V4" s="529"/>
      <c r="W4" s="529"/>
      <c r="X4" s="529"/>
      <c r="Y4" s="530"/>
      <c r="Z4" s="530"/>
      <c r="AA4" s="531"/>
    </row>
    <row r="5" spans="1:27" ht="12" customHeight="1" x14ac:dyDescent="0.15">
      <c r="A5" s="532"/>
      <c r="B5" s="941" t="s">
        <v>367</v>
      </c>
      <c r="C5" s="941"/>
      <c r="D5" s="953"/>
      <c r="E5" s="941" t="s">
        <v>78</v>
      </c>
      <c r="F5" s="941"/>
      <c r="G5" s="941" t="s">
        <v>79</v>
      </c>
      <c r="H5" s="941"/>
      <c r="I5" s="941" t="s">
        <v>36</v>
      </c>
      <c r="J5" s="533"/>
      <c r="K5" s="929"/>
      <c r="L5" s="930"/>
      <c r="M5" s="930"/>
      <c r="N5" s="930"/>
      <c r="O5" s="930"/>
      <c r="P5" s="930"/>
      <c r="Q5" s="930"/>
      <c r="R5" s="930"/>
      <c r="S5" s="930"/>
      <c r="T5" s="930"/>
      <c r="U5" s="930"/>
      <c r="V5" s="930"/>
      <c r="W5" s="930"/>
      <c r="X5" s="930"/>
      <c r="Y5" s="930"/>
      <c r="Z5" s="930"/>
      <c r="AA5" s="931"/>
    </row>
    <row r="6" spans="1:27" ht="12" customHeight="1" x14ac:dyDescent="0.15">
      <c r="A6" s="534"/>
      <c r="B6" s="942"/>
      <c r="C6" s="942"/>
      <c r="D6" s="954"/>
      <c r="E6" s="942"/>
      <c r="F6" s="942"/>
      <c r="G6" s="942"/>
      <c r="H6" s="942"/>
      <c r="I6" s="942"/>
      <c r="J6" s="535"/>
      <c r="K6" s="932"/>
      <c r="L6" s="933"/>
      <c r="M6" s="933"/>
      <c r="N6" s="933"/>
      <c r="O6" s="933"/>
      <c r="P6" s="933"/>
      <c r="Q6" s="933"/>
      <c r="R6" s="933"/>
      <c r="S6" s="933"/>
      <c r="T6" s="933"/>
      <c r="U6" s="933"/>
      <c r="V6" s="933"/>
      <c r="W6" s="933"/>
      <c r="X6" s="933"/>
      <c r="Y6" s="933"/>
      <c r="Z6" s="933"/>
      <c r="AA6" s="934"/>
    </row>
    <row r="7" spans="1:27" ht="12" customHeight="1" x14ac:dyDescent="0.25">
      <c r="A7" s="536" t="s">
        <v>1</v>
      </c>
      <c r="B7" s="522"/>
      <c r="C7" s="522"/>
      <c r="D7" s="522"/>
      <c r="E7" s="522"/>
      <c r="F7" s="522"/>
      <c r="G7" s="522"/>
      <c r="H7" s="522"/>
      <c r="I7" s="522"/>
      <c r="J7" s="522"/>
      <c r="K7" s="522"/>
      <c r="L7" s="522"/>
      <c r="M7" s="522"/>
      <c r="N7" s="522"/>
      <c r="O7" s="522"/>
      <c r="P7" s="522"/>
      <c r="Q7" s="522"/>
      <c r="R7" s="522"/>
      <c r="S7" s="522"/>
      <c r="T7" s="522"/>
      <c r="U7" s="523"/>
      <c r="V7" s="523"/>
      <c r="W7" s="523"/>
      <c r="X7" s="523"/>
      <c r="Y7" s="525"/>
      <c r="Z7" s="525"/>
      <c r="AA7" s="525"/>
    </row>
    <row r="8" spans="1:27" ht="12" customHeight="1" x14ac:dyDescent="0.15">
      <c r="A8" s="935" t="s">
        <v>3</v>
      </c>
      <c r="B8" s="936"/>
      <c r="C8" s="969" t="s">
        <v>101</v>
      </c>
      <c r="D8" s="970"/>
      <c r="E8" s="970"/>
      <c r="F8" s="970"/>
      <c r="G8" s="971"/>
      <c r="H8" s="947">
        <v>14</v>
      </c>
      <c r="I8" s="948"/>
      <c r="J8" s="948"/>
      <c r="K8" s="948"/>
      <c r="L8" s="948"/>
      <c r="M8" s="948"/>
      <c r="N8" s="948"/>
      <c r="O8" s="948"/>
      <c r="P8" s="948"/>
      <c r="Q8" s="948"/>
      <c r="R8" s="948"/>
      <c r="S8" s="948"/>
      <c r="T8" s="948"/>
      <c r="U8" s="948"/>
      <c r="V8" s="948"/>
      <c r="W8" s="948"/>
      <c r="X8" s="948"/>
      <c r="Y8" s="948"/>
      <c r="Z8" s="948"/>
      <c r="AA8" s="949"/>
    </row>
    <row r="9" spans="1:27" ht="12" customHeight="1" x14ac:dyDescent="0.15">
      <c r="A9" s="937"/>
      <c r="B9" s="938"/>
      <c r="C9" s="972"/>
      <c r="D9" s="973"/>
      <c r="E9" s="973"/>
      <c r="F9" s="973"/>
      <c r="G9" s="974"/>
      <c r="H9" s="950"/>
      <c r="I9" s="951"/>
      <c r="J9" s="951"/>
      <c r="K9" s="951"/>
      <c r="L9" s="951"/>
      <c r="M9" s="951"/>
      <c r="N9" s="951"/>
      <c r="O9" s="951"/>
      <c r="P9" s="951"/>
      <c r="Q9" s="951"/>
      <c r="R9" s="951"/>
      <c r="S9" s="951"/>
      <c r="T9" s="951"/>
      <c r="U9" s="951"/>
      <c r="V9" s="951"/>
      <c r="W9" s="951"/>
      <c r="X9" s="951"/>
      <c r="Y9" s="951"/>
      <c r="Z9" s="951"/>
      <c r="AA9" s="952"/>
    </row>
    <row r="10" spans="1:27" ht="13.5" customHeight="1" x14ac:dyDescent="0.15">
      <c r="A10" s="937"/>
      <c r="B10" s="938"/>
      <c r="C10" s="966" t="s">
        <v>4</v>
      </c>
      <c r="D10" s="967"/>
      <c r="E10" s="967"/>
      <c r="F10" s="967"/>
      <c r="G10" s="968"/>
      <c r="H10" s="975"/>
      <c r="I10" s="976"/>
      <c r="J10" s="976"/>
      <c r="K10" s="976"/>
      <c r="L10" s="976"/>
      <c r="M10" s="976"/>
      <c r="N10" s="976"/>
      <c r="O10" s="976"/>
      <c r="P10" s="976"/>
      <c r="Q10" s="976"/>
      <c r="R10" s="976"/>
      <c r="S10" s="976"/>
      <c r="T10" s="976"/>
      <c r="U10" s="976"/>
      <c r="V10" s="976"/>
      <c r="W10" s="976"/>
      <c r="X10" s="976"/>
      <c r="Y10" s="976"/>
      <c r="Z10" s="976"/>
      <c r="AA10" s="977"/>
    </row>
    <row r="11" spans="1:27" ht="12" customHeight="1" x14ac:dyDescent="0.15">
      <c r="A11" s="937"/>
      <c r="B11" s="938"/>
      <c r="C11" s="956" t="s">
        <v>5</v>
      </c>
      <c r="D11" s="957"/>
      <c r="E11" s="957"/>
      <c r="F11" s="957"/>
      <c r="G11" s="958"/>
      <c r="H11" s="978"/>
      <c r="I11" s="979"/>
      <c r="J11" s="979"/>
      <c r="K11" s="979"/>
      <c r="L11" s="979"/>
      <c r="M11" s="979"/>
      <c r="N11" s="979"/>
      <c r="O11" s="979"/>
      <c r="P11" s="979"/>
      <c r="Q11" s="979"/>
      <c r="R11" s="979"/>
      <c r="S11" s="979"/>
      <c r="T11" s="979"/>
      <c r="U11" s="979"/>
      <c r="V11" s="979"/>
      <c r="W11" s="979"/>
      <c r="X11" s="979"/>
      <c r="Y11" s="979"/>
      <c r="Z11" s="979"/>
      <c r="AA11" s="980"/>
    </row>
    <row r="12" spans="1:27" ht="12" customHeight="1" x14ac:dyDescent="0.15">
      <c r="A12" s="937"/>
      <c r="B12" s="938"/>
      <c r="C12" s="919"/>
      <c r="D12" s="959"/>
      <c r="E12" s="959"/>
      <c r="F12" s="959"/>
      <c r="G12" s="920"/>
      <c r="H12" s="981"/>
      <c r="I12" s="982"/>
      <c r="J12" s="982"/>
      <c r="K12" s="982"/>
      <c r="L12" s="982"/>
      <c r="M12" s="982"/>
      <c r="N12" s="982"/>
      <c r="O12" s="982"/>
      <c r="P12" s="982"/>
      <c r="Q12" s="982"/>
      <c r="R12" s="982"/>
      <c r="S12" s="982"/>
      <c r="T12" s="982"/>
      <c r="U12" s="982"/>
      <c r="V12" s="982"/>
      <c r="W12" s="982"/>
      <c r="X12" s="982"/>
      <c r="Y12" s="982"/>
      <c r="Z12" s="982"/>
      <c r="AA12" s="983"/>
    </row>
    <row r="13" spans="1:27" ht="12" customHeight="1" x14ac:dyDescent="0.15">
      <c r="A13" s="937"/>
      <c r="B13" s="938"/>
      <c r="C13" s="921"/>
      <c r="D13" s="946"/>
      <c r="E13" s="946"/>
      <c r="F13" s="946"/>
      <c r="G13" s="922"/>
      <c r="H13" s="984"/>
      <c r="I13" s="985"/>
      <c r="J13" s="985"/>
      <c r="K13" s="985"/>
      <c r="L13" s="985"/>
      <c r="M13" s="985"/>
      <c r="N13" s="985"/>
      <c r="O13" s="985"/>
      <c r="P13" s="985"/>
      <c r="Q13" s="985"/>
      <c r="R13" s="985"/>
      <c r="S13" s="985"/>
      <c r="T13" s="985"/>
      <c r="U13" s="985"/>
      <c r="V13" s="985"/>
      <c r="W13" s="985"/>
      <c r="X13" s="985"/>
      <c r="Y13" s="985"/>
      <c r="Z13" s="985"/>
      <c r="AA13" s="986"/>
    </row>
    <row r="14" spans="1:27" ht="12" customHeight="1" x14ac:dyDescent="0.15">
      <c r="A14" s="937"/>
      <c r="B14" s="938"/>
      <c r="C14" s="917" t="s">
        <v>0</v>
      </c>
      <c r="D14" s="945"/>
      <c r="E14" s="945"/>
      <c r="F14" s="945"/>
      <c r="G14" s="918"/>
      <c r="H14" s="537" t="s">
        <v>102</v>
      </c>
      <c r="I14" s="945"/>
      <c r="J14" s="945"/>
      <c r="K14" s="538" t="s">
        <v>103</v>
      </c>
      <c r="L14" s="943"/>
      <c r="M14" s="943"/>
      <c r="N14" s="943"/>
      <c r="O14" s="943"/>
      <c r="P14" s="539"/>
      <c r="Q14" s="539"/>
      <c r="R14" s="539"/>
      <c r="S14" s="539"/>
      <c r="T14" s="539"/>
      <c r="U14" s="539"/>
      <c r="V14" s="539"/>
      <c r="W14" s="539"/>
      <c r="X14" s="539"/>
      <c r="Y14" s="539"/>
      <c r="Z14" s="539"/>
      <c r="AA14" s="540"/>
    </row>
    <row r="15" spans="1:27" ht="12" customHeight="1" x14ac:dyDescent="0.15">
      <c r="A15" s="937"/>
      <c r="B15" s="938"/>
      <c r="C15" s="919"/>
      <c r="D15" s="959"/>
      <c r="E15" s="959"/>
      <c r="F15" s="959"/>
      <c r="G15" s="920"/>
      <c r="H15" s="960" t="s">
        <v>935</v>
      </c>
      <c r="I15" s="961"/>
      <c r="J15" s="961"/>
      <c r="K15" s="961"/>
      <c r="L15" s="961"/>
      <c r="M15" s="961"/>
      <c r="N15" s="961"/>
      <c r="O15" s="961"/>
      <c r="P15" s="961"/>
      <c r="Q15" s="961"/>
      <c r="R15" s="961"/>
      <c r="S15" s="961"/>
      <c r="T15" s="961"/>
      <c r="U15" s="961"/>
      <c r="V15" s="961"/>
      <c r="W15" s="961"/>
      <c r="X15" s="961"/>
      <c r="Y15" s="961"/>
      <c r="Z15" s="961"/>
      <c r="AA15" s="962"/>
    </row>
    <row r="16" spans="1:27" ht="12" customHeight="1" x14ac:dyDescent="0.15">
      <c r="A16" s="937"/>
      <c r="B16" s="938"/>
      <c r="C16" s="921"/>
      <c r="D16" s="946"/>
      <c r="E16" s="946"/>
      <c r="F16" s="946"/>
      <c r="G16" s="922"/>
      <c r="H16" s="963"/>
      <c r="I16" s="964"/>
      <c r="J16" s="964"/>
      <c r="K16" s="964"/>
      <c r="L16" s="964"/>
      <c r="M16" s="964"/>
      <c r="N16" s="964"/>
      <c r="O16" s="964"/>
      <c r="P16" s="964"/>
      <c r="Q16" s="964"/>
      <c r="R16" s="964"/>
      <c r="S16" s="964"/>
      <c r="T16" s="964"/>
      <c r="U16" s="964"/>
      <c r="V16" s="964"/>
      <c r="W16" s="964"/>
      <c r="X16" s="964"/>
      <c r="Y16" s="964"/>
      <c r="Z16" s="964"/>
      <c r="AA16" s="965"/>
    </row>
    <row r="17" spans="1:27" ht="12" customHeight="1" x14ac:dyDescent="0.15">
      <c r="A17" s="937"/>
      <c r="B17" s="938"/>
      <c r="C17" s="917" t="s">
        <v>71</v>
      </c>
      <c r="D17" s="945"/>
      <c r="E17" s="945"/>
      <c r="F17" s="945"/>
      <c r="G17" s="918"/>
      <c r="H17" s="917"/>
      <c r="I17" s="945"/>
      <c r="J17" s="945"/>
      <c r="K17" s="945"/>
      <c r="L17" s="945"/>
      <c r="M17" s="945"/>
      <c r="N17" s="945"/>
      <c r="O17" s="945"/>
      <c r="P17" s="945"/>
      <c r="Q17" s="945"/>
      <c r="R17" s="945"/>
      <c r="S17" s="945"/>
      <c r="T17" s="945"/>
      <c r="U17" s="945"/>
      <c r="V17" s="945"/>
      <c r="W17" s="945"/>
      <c r="X17" s="945"/>
      <c r="Y17" s="945"/>
      <c r="Z17" s="945"/>
      <c r="AA17" s="918"/>
    </row>
    <row r="18" spans="1:27" ht="12" customHeight="1" x14ac:dyDescent="0.15">
      <c r="A18" s="939"/>
      <c r="B18" s="940"/>
      <c r="C18" s="921"/>
      <c r="D18" s="946"/>
      <c r="E18" s="946"/>
      <c r="F18" s="946"/>
      <c r="G18" s="922"/>
      <c r="H18" s="921"/>
      <c r="I18" s="946"/>
      <c r="J18" s="946"/>
      <c r="K18" s="946"/>
      <c r="L18" s="946"/>
      <c r="M18" s="946"/>
      <c r="N18" s="946"/>
      <c r="O18" s="946"/>
      <c r="P18" s="946"/>
      <c r="Q18" s="946"/>
      <c r="R18" s="946"/>
      <c r="S18" s="946"/>
      <c r="T18" s="946"/>
      <c r="U18" s="946"/>
      <c r="V18" s="946"/>
      <c r="W18" s="946"/>
      <c r="X18" s="946"/>
      <c r="Y18" s="946"/>
      <c r="Z18" s="946"/>
      <c r="AA18" s="922"/>
    </row>
    <row r="19" spans="1:27" s="47" customFormat="1" ht="11.25" customHeight="1" x14ac:dyDescent="0.15">
      <c r="A19" s="541"/>
      <c r="B19" s="542"/>
      <c r="C19" s="542"/>
      <c r="D19" s="542"/>
      <c r="E19" s="542"/>
      <c r="F19" s="542"/>
      <c r="G19" s="542"/>
      <c r="H19" s="542"/>
      <c r="I19" s="542"/>
      <c r="J19" s="542"/>
      <c r="K19" s="542"/>
      <c r="L19" s="542"/>
      <c r="M19" s="542"/>
      <c r="N19" s="542"/>
      <c r="O19" s="543"/>
      <c r="P19" s="543"/>
      <c r="Q19" s="543"/>
      <c r="R19" s="543"/>
      <c r="S19" s="543"/>
      <c r="T19" s="543"/>
      <c r="U19" s="544"/>
      <c r="V19" s="544"/>
      <c r="W19" s="544"/>
      <c r="X19" s="544"/>
      <c r="Y19" s="544"/>
      <c r="Z19" s="544"/>
      <c r="AA19" s="544"/>
    </row>
    <row r="20" spans="1:27" ht="5.25" customHeight="1" x14ac:dyDescent="0.15">
      <c r="A20" s="987" t="s">
        <v>973</v>
      </c>
      <c r="B20" s="988"/>
      <c r="C20" s="988"/>
      <c r="D20" s="988"/>
      <c r="E20" s="988"/>
      <c r="F20" s="988"/>
      <c r="G20" s="988"/>
      <c r="H20" s="988"/>
      <c r="I20" s="988"/>
      <c r="J20" s="988"/>
      <c r="K20" s="988"/>
      <c r="L20" s="988"/>
      <c r="M20" s="988"/>
      <c r="N20" s="988"/>
      <c r="O20" s="988"/>
      <c r="P20" s="988"/>
      <c r="Q20" s="988"/>
      <c r="R20" s="989"/>
      <c r="S20" s="545"/>
      <c r="T20" s="546"/>
      <c r="U20" s="529"/>
      <c r="V20" s="529"/>
      <c r="W20" s="529"/>
      <c r="X20" s="529"/>
      <c r="Y20" s="529"/>
      <c r="Z20" s="529"/>
      <c r="AA20" s="547"/>
    </row>
    <row r="21" spans="1:27" ht="20.25" customHeight="1" x14ac:dyDescent="0.15">
      <c r="A21" s="990"/>
      <c r="B21" s="991"/>
      <c r="C21" s="991"/>
      <c r="D21" s="991"/>
      <c r="E21" s="991"/>
      <c r="F21" s="991"/>
      <c r="G21" s="991"/>
      <c r="H21" s="991"/>
      <c r="I21" s="991"/>
      <c r="J21" s="991"/>
      <c r="K21" s="991"/>
      <c r="L21" s="991"/>
      <c r="M21" s="991"/>
      <c r="N21" s="991"/>
      <c r="O21" s="991"/>
      <c r="P21" s="991"/>
      <c r="Q21" s="991"/>
      <c r="R21" s="992"/>
      <c r="S21" s="548"/>
      <c r="T21" s="923" t="s">
        <v>104</v>
      </c>
      <c r="U21" s="923"/>
      <c r="V21" s="523"/>
      <c r="W21" s="549" t="s">
        <v>105</v>
      </c>
      <c r="X21" s="523"/>
      <c r="Y21" s="923" t="s">
        <v>106</v>
      </c>
      <c r="Z21" s="923"/>
      <c r="AA21" s="550"/>
    </row>
    <row r="22" spans="1:27" ht="5.25" customHeight="1" x14ac:dyDescent="0.15">
      <c r="A22" s="993"/>
      <c r="B22" s="994"/>
      <c r="C22" s="994"/>
      <c r="D22" s="994"/>
      <c r="E22" s="994"/>
      <c r="F22" s="994"/>
      <c r="G22" s="994"/>
      <c r="H22" s="994"/>
      <c r="I22" s="994"/>
      <c r="J22" s="994"/>
      <c r="K22" s="994"/>
      <c r="L22" s="994"/>
      <c r="M22" s="994"/>
      <c r="N22" s="994"/>
      <c r="O22" s="994"/>
      <c r="P22" s="994"/>
      <c r="Q22" s="994"/>
      <c r="R22" s="995"/>
      <c r="S22" s="534"/>
      <c r="T22" s="551"/>
      <c r="U22" s="552"/>
      <c r="V22" s="552"/>
      <c r="W22" s="552"/>
      <c r="X22" s="552"/>
      <c r="Y22" s="552"/>
      <c r="Z22" s="552"/>
      <c r="AA22" s="553"/>
    </row>
    <row r="23" spans="1:27" s="47" customFormat="1" ht="11.25" customHeight="1" x14ac:dyDescent="0.15">
      <c r="A23" s="541"/>
      <c r="B23" s="542"/>
      <c r="C23" s="542"/>
      <c r="D23" s="542"/>
      <c r="E23" s="542"/>
      <c r="F23" s="542"/>
      <c r="G23" s="542"/>
      <c r="H23" s="542"/>
      <c r="I23" s="542"/>
      <c r="J23" s="542"/>
      <c r="K23" s="542"/>
      <c r="L23" s="542"/>
      <c r="M23" s="542"/>
      <c r="N23" s="542"/>
      <c r="O23" s="543"/>
      <c r="P23" s="543"/>
      <c r="Q23" s="543"/>
      <c r="R23" s="543"/>
      <c r="S23" s="543"/>
      <c r="T23" s="543"/>
      <c r="U23" s="544"/>
      <c r="V23" s="544"/>
      <c r="W23" s="544"/>
      <c r="X23" s="544"/>
      <c r="Y23" s="544"/>
      <c r="Z23" s="544"/>
      <c r="AA23" s="544"/>
    </row>
    <row r="24" spans="1:27" ht="5.25" customHeight="1" x14ac:dyDescent="0.15">
      <c r="A24" s="996" t="s">
        <v>90</v>
      </c>
      <c r="B24" s="997"/>
      <c r="C24" s="997"/>
      <c r="D24" s="997"/>
      <c r="E24" s="997"/>
      <c r="F24" s="997"/>
      <c r="G24" s="997"/>
      <c r="H24" s="997"/>
      <c r="I24" s="997"/>
      <c r="J24" s="997"/>
      <c r="K24" s="997"/>
      <c r="L24" s="997"/>
      <c r="M24" s="997"/>
      <c r="N24" s="997"/>
      <c r="O24" s="997"/>
      <c r="P24" s="997"/>
      <c r="Q24" s="997"/>
      <c r="R24" s="998"/>
      <c r="S24" s="545"/>
      <c r="T24" s="546"/>
      <c r="U24" s="529"/>
      <c r="V24" s="529"/>
      <c r="W24" s="529"/>
      <c r="X24" s="529"/>
      <c r="Y24" s="529"/>
      <c r="Z24" s="529"/>
      <c r="AA24" s="547"/>
    </row>
    <row r="25" spans="1:27" ht="20.25" customHeight="1" x14ac:dyDescent="0.15">
      <c r="A25" s="999"/>
      <c r="B25" s="1000"/>
      <c r="C25" s="1000"/>
      <c r="D25" s="1000"/>
      <c r="E25" s="1000"/>
      <c r="F25" s="1000"/>
      <c r="G25" s="1000"/>
      <c r="H25" s="1000"/>
      <c r="I25" s="1000"/>
      <c r="J25" s="1000"/>
      <c r="K25" s="1000"/>
      <c r="L25" s="1000"/>
      <c r="M25" s="1000"/>
      <c r="N25" s="1000"/>
      <c r="O25" s="1000"/>
      <c r="P25" s="1000"/>
      <c r="Q25" s="1000"/>
      <c r="R25" s="1001"/>
      <c r="S25" s="548"/>
      <c r="T25" s="923" t="s">
        <v>107</v>
      </c>
      <c r="U25" s="923"/>
      <c r="V25" s="523"/>
      <c r="W25" s="549" t="s">
        <v>105</v>
      </c>
      <c r="X25" s="523"/>
      <c r="Y25" s="923" t="s">
        <v>106</v>
      </c>
      <c r="Z25" s="923"/>
      <c r="AA25" s="550"/>
    </row>
    <row r="26" spans="1:27" ht="5.25" customHeight="1" x14ac:dyDescent="0.15">
      <c r="A26" s="1002"/>
      <c r="B26" s="1003"/>
      <c r="C26" s="1003"/>
      <c r="D26" s="1003"/>
      <c r="E26" s="1003"/>
      <c r="F26" s="1003"/>
      <c r="G26" s="1003"/>
      <c r="H26" s="1003"/>
      <c r="I26" s="1003"/>
      <c r="J26" s="1003"/>
      <c r="K26" s="1003"/>
      <c r="L26" s="1003"/>
      <c r="M26" s="1003"/>
      <c r="N26" s="1003"/>
      <c r="O26" s="1003"/>
      <c r="P26" s="1003"/>
      <c r="Q26" s="1003"/>
      <c r="R26" s="1004"/>
      <c r="S26" s="534"/>
      <c r="T26" s="551"/>
      <c r="U26" s="552"/>
      <c r="V26" s="552"/>
      <c r="W26" s="552"/>
      <c r="X26" s="552"/>
      <c r="Y26" s="552"/>
      <c r="Z26" s="552"/>
      <c r="AA26" s="553"/>
    </row>
    <row r="27" spans="1:27" ht="15" customHeight="1" x14ac:dyDescent="0.25">
      <c r="A27" s="522"/>
      <c r="B27" s="522"/>
      <c r="C27" s="522"/>
      <c r="D27" s="522"/>
      <c r="E27" s="522"/>
      <c r="F27" s="522"/>
      <c r="G27" s="522"/>
      <c r="H27" s="522"/>
      <c r="I27" s="522"/>
      <c r="J27" s="522"/>
      <c r="K27" s="522"/>
      <c r="L27" s="522"/>
      <c r="M27" s="522"/>
      <c r="N27" s="522"/>
      <c r="O27" s="522"/>
      <c r="P27" s="522"/>
      <c r="Q27" s="522"/>
      <c r="R27" s="522"/>
      <c r="S27" s="523"/>
      <c r="T27" s="523"/>
      <c r="U27" s="523"/>
      <c r="V27" s="523"/>
      <c r="W27" s="523"/>
      <c r="X27" s="523"/>
      <c r="Y27" s="525"/>
      <c r="Z27" s="525"/>
      <c r="AA27" s="525"/>
    </row>
    <row r="28" spans="1:27" ht="19.5" customHeight="1" x14ac:dyDescent="0.15">
      <c r="A28" s="955" t="s">
        <v>70</v>
      </c>
      <c r="B28" s="955"/>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row>
    <row r="29" spans="1:27" x14ac:dyDescent="0.25">
      <c r="A29" s="554"/>
      <c r="B29" s="554"/>
      <c r="C29" s="555"/>
      <c r="D29" s="555"/>
      <c r="E29" s="556"/>
      <c r="F29" s="556"/>
      <c r="G29" s="556"/>
      <c r="H29" s="556"/>
      <c r="I29" s="556"/>
      <c r="J29" s="556"/>
      <c r="K29" s="556"/>
      <c r="L29" s="556"/>
      <c r="M29" s="556"/>
      <c r="N29" s="555"/>
      <c r="O29" s="555"/>
      <c r="P29" s="555"/>
      <c r="Q29" s="557"/>
      <c r="R29" s="558"/>
      <c r="S29" s="559"/>
      <c r="T29" s="560"/>
      <c r="U29" s="560"/>
      <c r="V29" s="560"/>
      <c r="W29" s="560"/>
      <c r="X29" s="560"/>
      <c r="Y29" s="561"/>
      <c r="Z29" s="561"/>
      <c r="AA29" s="561"/>
    </row>
    <row r="30" spans="1:27" x14ac:dyDescent="0.25">
      <c r="A30" s="554"/>
      <c r="B30" s="554"/>
      <c r="C30" s="555"/>
      <c r="D30" s="555"/>
      <c r="E30" s="556"/>
      <c r="F30" s="556"/>
      <c r="G30" s="556"/>
      <c r="H30" s="556"/>
      <c r="I30" s="556"/>
      <c r="J30" s="556"/>
      <c r="K30" s="556"/>
      <c r="L30" s="556"/>
      <c r="M30" s="556"/>
      <c r="N30" s="555"/>
      <c r="O30" s="555"/>
      <c r="P30" s="555"/>
      <c r="Q30" s="557"/>
      <c r="R30" s="558"/>
      <c r="S30" s="559"/>
      <c r="T30" s="560"/>
      <c r="U30" s="560"/>
      <c r="V30" s="560"/>
      <c r="W30" s="560"/>
      <c r="X30" s="560"/>
      <c r="Y30" s="561"/>
      <c r="Z30" s="561"/>
      <c r="AA30" s="561"/>
    </row>
    <row r="31" spans="1:27" x14ac:dyDescent="0.25">
      <c r="A31" s="554"/>
      <c r="B31" s="554"/>
      <c r="C31" s="555"/>
      <c r="D31" s="555"/>
      <c r="E31" s="556"/>
      <c r="F31" s="556"/>
      <c r="G31" s="556"/>
      <c r="H31" s="556"/>
      <c r="I31" s="556"/>
      <c r="J31" s="556"/>
      <c r="K31" s="556"/>
      <c r="L31" s="556"/>
      <c r="M31" s="556"/>
      <c r="N31" s="555"/>
      <c r="O31" s="555"/>
      <c r="P31" s="555"/>
      <c r="Q31" s="557"/>
      <c r="R31" s="558"/>
      <c r="S31" s="559"/>
      <c r="T31" s="560"/>
      <c r="U31" s="560"/>
      <c r="V31" s="560"/>
      <c r="W31" s="560"/>
      <c r="X31" s="560"/>
      <c r="Y31" s="561"/>
      <c r="Z31" s="561"/>
      <c r="AA31" s="561"/>
    </row>
    <row r="32" spans="1:27" x14ac:dyDescent="0.25">
      <c r="A32" s="554"/>
      <c r="B32" s="554"/>
      <c r="C32" s="555"/>
      <c r="D32" s="555"/>
      <c r="E32" s="556"/>
      <c r="F32" s="556"/>
      <c r="G32" s="556"/>
      <c r="H32" s="556"/>
      <c r="I32" s="556"/>
      <c r="J32" s="556"/>
      <c r="K32" s="556"/>
      <c r="L32" s="556"/>
      <c r="M32" s="556"/>
      <c r="N32" s="555"/>
      <c r="O32" s="555"/>
      <c r="P32" s="555"/>
      <c r="Q32" s="557"/>
      <c r="R32" s="558"/>
      <c r="S32" s="559"/>
      <c r="T32" s="560"/>
      <c r="U32" s="560"/>
      <c r="V32" s="560"/>
      <c r="W32" s="560"/>
      <c r="X32" s="560"/>
      <c r="Y32" s="561"/>
      <c r="Z32" s="561"/>
      <c r="AA32" s="561"/>
    </row>
    <row r="33" spans="1:27" x14ac:dyDescent="0.15">
      <c r="A33" s="562" t="s">
        <v>936</v>
      </c>
      <c r="B33" s="555"/>
      <c r="C33" s="555"/>
      <c r="D33" s="555"/>
      <c r="E33" s="556"/>
      <c r="F33" s="556"/>
      <c r="G33" s="556"/>
      <c r="H33" s="556"/>
      <c r="I33" s="556"/>
      <c r="J33" s="556"/>
      <c r="K33" s="556"/>
      <c r="L33" s="556"/>
      <c r="M33" s="556"/>
      <c r="N33" s="555"/>
      <c r="O33" s="555"/>
      <c r="P33" s="555"/>
      <c r="Q33" s="557"/>
      <c r="R33" s="558"/>
      <c r="S33" s="559"/>
      <c r="T33" s="560"/>
      <c r="U33" s="560"/>
      <c r="V33" s="813"/>
      <c r="W33" s="813"/>
      <c r="X33" s="813"/>
      <c r="Y33" s="813"/>
      <c r="Z33" s="813"/>
      <c r="AA33" s="813"/>
    </row>
    <row r="34" spans="1:27" ht="18" customHeight="1" x14ac:dyDescent="0.15">
      <c r="A34" s="541" t="s">
        <v>299</v>
      </c>
      <c r="B34" s="563"/>
      <c r="C34" s="564"/>
      <c r="D34" s="564"/>
      <c r="E34" s="564"/>
      <c r="F34" s="564"/>
      <c r="G34" s="564"/>
      <c r="H34" s="564"/>
      <c r="I34" s="564"/>
      <c r="J34" s="522"/>
      <c r="K34" s="522"/>
      <c r="L34" s="522"/>
      <c r="M34" s="522"/>
      <c r="N34" s="522"/>
      <c r="O34" s="522"/>
      <c r="P34" s="522"/>
      <c r="Q34" s="522"/>
      <c r="R34" s="522"/>
      <c r="S34" s="523"/>
      <c r="T34" s="523"/>
      <c r="U34" s="870"/>
      <c r="V34" s="870"/>
      <c r="W34" s="870"/>
      <c r="X34" s="870"/>
      <c r="Y34" s="870"/>
      <c r="Z34" s="870"/>
      <c r="AA34" s="870"/>
    </row>
    <row r="35" spans="1:27" ht="16.5" customHeight="1" x14ac:dyDescent="0.15">
      <c r="A35" s="541"/>
      <c r="B35" s="541" t="s">
        <v>265</v>
      </c>
      <c r="C35" s="564"/>
      <c r="D35" s="564"/>
      <c r="E35" s="564"/>
      <c r="F35" s="564"/>
      <c r="G35" s="564"/>
      <c r="H35" s="564"/>
      <c r="I35" s="564"/>
      <c r="J35" s="522"/>
      <c r="K35" s="522"/>
      <c r="L35" s="522"/>
      <c r="M35" s="522"/>
      <c r="N35" s="522"/>
      <c r="O35" s="522"/>
      <c r="P35" s="522"/>
      <c r="Q35" s="522"/>
      <c r="R35" s="522"/>
      <c r="S35" s="523"/>
      <c r="T35" s="523"/>
      <c r="U35" s="565"/>
      <c r="V35" s="565"/>
      <c r="W35" s="565"/>
      <c r="X35" s="565"/>
      <c r="Y35" s="565"/>
      <c r="Z35" s="565"/>
      <c r="AA35" s="565"/>
    </row>
    <row r="36" spans="1:27" ht="15" customHeight="1" x14ac:dyDescent="0.15">
      <c r="A36" s="564"/>
      <c r="B36" s="735" t="s">
        <v>16</v>
      </c>
      <c r="C36" s="781" t="s">
        <v>855</v>
      </c>
      <c r="D36" s="782"/>
      <c r="E36" s="782"/>
      <c r="F36" s="782"/>
      <c r="G36" s="782"/>
      <c r="H36" s="782"/>
      <c r="I36" s="782"/>
      <c r="J36" s="782"/>
      <c r="K36" s="782"/>
      <c r="L36" s="782"/>
      <c r="M36" s="782"/>
      <c r="N36" s="782"/>
      <c r="O36" s="782"/>
      <c r="P36" s="782"/>
      <c r="Q36" s="782"/>
      <c r="R36" s="782"/>
      <c r="S36" s="782"/>
      <c r="T36" s="782"/>
      <c r="U36" s="782"/>
      <c r="V36" s="782"/>
      <c r="W36" s="782"/>
      <c r="X36" s="782"/>
      <c r="Y36" s="782"/>
      <c r="Z36" s="714"/>
      <c r="AA36" s="715"/>
    </row>
    <row r="37" spans="1:27" ht="15" customHeight="1" x14ac:dyDescent="0.15">
      <c r="A37" s="564"/>
      <c r="B37" s="736"/>
      <c r="C37" s="783"/>
      <c r="D37" s="784"/>
      <c r="E37" s="784"/>
      <c r="F37" s="784"/>
      <c r="G37" s="784"/>
      <c r="H37" s="784"/>
      <c r="I37" s="784"/>
      <c r="J37" s="784"/>
      <c r="K37" s="784"/>
      <c r="L37" s="784"/>
      <c r="M37" s="784"/>
      <c r="N37" s="784"/>
      <c r="O37" s="784"/>
      <c r="P37" s="784"/>
      <c r="Q37" s="784"/>
      <c r="R37" s="784"/>
      <c r="S37" s="784"/>
      <c r="T37" s="784"/>
      <c r="U37" s="784"/>
      <c r="V37" s="784"/>
      <c r="W37" s="784"/>
      <c r="X37" s="784"/>
      <c r="Y37" s="784"/>
      <c r="Z37" s="716"/>
      <c r="AA37" s="717"/>
    </row>
    <row r="38" spans="1:27" ht="15" customHeight="1" x14ac:dyDescent="0.15">
      <c r="A38" s="564"/>
      <c r="B38" s="735" t="s">
        <v>7</v>
      </c>
      <c r="C38" s="724" t="s">
        <v>108</v>
      </c>
      <c r="D38" s="725"/>
      <c r="E38" s="725"/>
      <c r="F38" s="725"/>
      <c r="G38" s="725"/>
      <c r="H38" s="725"/>
      <c r="I38" s="725"/>
      <c r="J38" s="725"/>
      <c r="K38" s="725"/>
      <c r="L38" s="725"/>
      <c r="M38" s="725"/>
      <c r="N38" s="725"/>
      <c r="O38" s="725"/>
      <c r="P38" s="725"/>
      <c r="Q38" s="725"/>
      <c r="R38" s="725"/>
      <c r="S38" s="725"/>
      <c r="T38" s="725"/>
      <c r="U38" s="725"/>
      <c r="V38" s="725"/>
      <c r="W38" s="725"/>
      <c r="X38" s="725"/>
      <c r="Y38" s="725"/>
      <c r="Z38" s="714"/>
      <c r="AA38" s="715"/>
    </row>
    <row r="39" spans="1:27" ht="15" customHeight="1" x14ac:dyDescent="0.15">
      <c r="A39" s="564"/>
      <c r="B39" s="736"/>
      <c r="C39" s="732"/>
      <c r="D39" s="733"/>
      <c r="E39" s="733"/>
      <c r="F39" s="733"/>
      <c r="G39" s="733"/>
      <c r="H39" s="733"/>
      <c r="I39" s="733"/>
      <c r="J39" s="733"/>
      <c r="K39" s="733"/>
      <c r="L39" s="733"/>
      <c r="M39" s="733"/>
      <c r="N39" s="733"/>
      <c r="O39" s="733"/>
      <c r="P39" s="733"/>
      <c r="Q39" s="733"/>
      <c r="R39" s="733"/>
      <c r="S39" s="733"/>
      <c r="T39" s="733"/>
      <c r="U39" s="733"/>
      <c r="V39" s="733"/>
      <c r="W39" s="733"/>
      <c r="X39" s="733"/>
      <c r="Y39" s="733"/>
      <c r="Z39" s="716"/>
      <c r="AA39" s="717"/>
    </row>
    <row r="40" spans="1:27" ht="15" customHeight="1" x14ac:dyDescent="0.15">
      <c r="A40" s="564"/>
      <c r="B40" s="735" t="s">
        <v>17</v>
      </c>
      <c r="C40" s="724" t="s">
        <v>109</v>
      </c>
      <c r="D40" s="725"/>
      <c r="E40" s="725"/>
      <c r="F40" s="725"/>
      <c r="G40" s="725"/>
      <c r="H40" s="725"/>
      <c r="I40" s="725"/>
      <c r="J40" s="725"/>
      <c r="K40" s="725"/>
      <c r="L40" s="725"/>
      <c r="M40" s="725"/>
      <c r="N40" s="725"/>
      <c r="O40" s="725"/>
      <c r="P40" s="725"/>
      <c r="Q40" s="725"/>
      <c r="R40" s="725"/>
      <c r="S40" s="725"/>
      <c r="T40" s="725"/>
      <c r="U40" s="725"/>
      <c r="V40" s="725"/>
      <c r="W40" s="725"/>
      <c r="X40" s="725"/>
      <c r="Y40" s="725"/>
      <c r="Z40" s="714"/>
      <c r="AA40" s="715"/>
    </row>
    <row r="41" spans="1:27" ht="15" customHeight="1" x14ac:dyDescent="0.15">
      <c r="A41" s="564"/>
      <c r="B41" s="736"/>
      <c r="C41" s="732"/>
      <c r="D41" s="733"/>
      <c r="E41" s="733"/>
      <c r="F41" s="733"/>
      <c r="G41" s="733"/>
      <c r="H41" s="733"/>
      <c r="I41" s="733"/>
      <c r="J41" s="733"/>
      <c r="K41" s="733"/>
      <c r="L41" s="733"/>
      <c r="M41" s="733"/>
      <c r="N41" s="733"/>
      <c r="O41" s="733"/>
      <c r="P41" s="733"/>
      <c r="Q41" s="733"/>
      <c r="R41" s="733"/>
      <c r="S41" s="733"/>
      <c r="T41" s="733"/>
      <c r="U41" s="733"/>
      <c r="V41" s="733"/>
      <c r="W41" s="733"/>
      <c r="X41" s="733"/>
      <c r="Y41" s="733"/>
      <c r="Z41" s="716"/>
      <c r="AA41" s="717"/>
    </row>
    <row r="42" spans="1:27" ht="15" customHeight="1" x14ac:dyDescent="0.15">
      <c r="A42" s="564"/>
      <c r="B42" s="735" t="s">
        <v>9</v>
      </c>
      <c r="C42" s="787" t="s">
        <v>110</v>
      </c>
      <c r="D42" s="788"/>
      <c r="E42" s="788"/>
      <c r="F42" s="788"/>
      <c r="G42" s="788"/>
      <c r="H42" s="788"/>
      <c r="I42" s="788"/>
      <c r="J42" s="788"/>
      <c r="K42" s="788"/>
      <c r="L42" s="788"/>
      <c r="M42" s="788"/>
      <c r="N42" s="788"/>
      <c r="O42" s="788"/>
      <c r="P42" s="788"/>
      <c r="Q42" s="788"/>
      <c r="R42" s="788"/>
      <c r="S42" s="788"/>
      <c r="T42" s="788"/>
      <c r="U42" s="788"/>
      <c r="V42" s="788"/>
      <c r="W42" s="788"/>
      <c r="X42" s="788"/>
      <c r="Y42" s="788"/>
      <c r="Z42" s="714"/>
      <c r="AA42" s="715"/>
    </row>
    <row r="43" spans="1:27" ht="15" customHeight="1" x14ac:dyDescent="0.15">
      <c r="A43" s="564"/>
      <c r="B43" s="736"/>
      <c r="C43" s="789"/>
      <c r="D43" s="790"/>
      <c r="E43" s="790"/>
      <c r="F43" s="790"/>
      <c r="G43" s="790"/>
      <c r="H43" s="790"/>
      <c r="I43" s="790"/>
      <c r="J43" s="790"/>
      <c r="K43" s="790"/>
      <c r="L43" s="790"/>
      <c r="M43" s="790"/>
      <c r="N43" s="790"/>
      <c r="O43" s="790"/>
      <c r="P43" s="790"/>
      <c r="Q43" s="790"/>
      <c r="R43" s="790"/>
      <c r="S43" s="790"/>
      <c r="T43" s="790"/>
      <c r="U43" s="790"/>
      <c r="V43" s="790"/>
      <c r="W43" s="790"/>
      <c r="X43" s="790"/>
      <c r="Y43" s="790"/>
      <c r="Z43" s="716"/>
      <c r="AA43" s="717"/>
    </row>
    <row r="44" spans="1:27" ht="15" customHeight="1" x14ac:dyDescent="0.15">
      <c r="A44" s="564"/>
      <c r="B44" s="735" t="s">
        <v>8</v>
      </c>
      <c r="C44" s="724" t="s">
        <v>111</v>
      </c>
      <c r="D44" s="725"/>
      <c r="E44" s="725"/>
      <c r="F44" s="725"/>
      <c r="G44" s="725"/>
      <c r="H44" s="725"/>
      <c r="I44" s="725"/>
      <c r="J44" s="725"/>
      <c r="K44" s="725"/>
      <c r="L44" s="725"/>
      <c r="M44" s="725"/>
      <c r="N44" s="725"/>
      <c r="O44" s="725"/>
      <c r="P44" s="725"/>
      <c r="Q44" s="725"/>
      <c r="R44" s="725"/>
      <c r="S44" s="725"/>
      <c r="T44" s="725"/>
      <c r="U44" s="725"/>
      <c r="V44" s="725"/>
      <c r="W44" s="725"/>
      <c r="X44" s="725"/>
      <c r="Y44" s="725"/>
      <c r="Z44" s="714"/>
      <c r="AA44" s="715"/>
    </row>
    <row r="45" spans="1:27" ht="15" customHeight="1" x14ac:dyDescent="0.15">
      <c r="A45" s="564"/>
      <c r="B45" s="736"/>
      <c r="C45" s="732"/>
      <c r="D45" s="733"/>
      <c r="E45" s="733"/>
      <c r="F45" s="733"/>
      <c r="G45" s="733"/>
      <c r="H45" s="733"/>
      <c r="I45" s="733"/>
      <c r="J45" s="733"/>
      <c r="K45" s="733"/>
      <c r="L45" s="733"/>
      <c r="M45" s="733"/>
      <c r="N45" s="733"/>
      <c r="O45" s="733"/>
      <c r="P45" s="733"/>
      <c r="Q45" s="733"/>
      <c r="R45" s="733"/>
      <c r="S45" s="733"/>
      <c r="T45" s="733"/>
      <c r="U45" s="733"/>
      <c r="V45" s="733"/>
      <c r="W45" s="733"/>
      <c r="X45" s="733"/>
      <c r="Y45" s="733"/>
      <c r="Z45" s="716"/>
      <c r="AA45" s="717"/>
    </row>
    <row r="46" spans="1:27" ht="15" customHeight="1" x14ac:dyDescent="0.15">
      <c r="A46" s="564"/>
      <c r="B46" s="735" t="s">
        <v>10</v>
      </c>
      <c r="C46" s="787" t="s">
        <v>62</v>
      </c>
      <c r="D46" s="788"/>
      <c r="E46" s="788"/>
      <c r="F46" s="788"/>
      <c r="G46" s="788"/>
      <c r="H46" s="788"/>
      <c r="I46" s="788"/>
      <c r="J46" s="788"/>
      <c r="K46" s="788"/>
      <c r="L46" s="788"/>
      <c r="M46" s="788"/>
      <c r="N46" s="788"/>
      <c r="O46" s="788"/>
      <c r="P46" s="788"/>
      <c r="Q46" s="788"/>
      <c r="R46" s="788"/>
      <c r="S46" s="788"/>
      <c r="T46" s="788"/>
      <c r="U46" s="788"/>
      <c r="V46" s="788"/>
      <c r="W46" s="788"/>
      <c r="X46" s="788"/>
      <c r="Y46" s="788"/>
      <c r="Z46" s="714"/>
      <c r="AA46" s="715"/>
    </row>
    <row r="47" spans="1:27" ht="15" customHeight="1" x14ac:dyDescent="0.15">
      <c r="A47" s="564"/>
      <c r="B47" s="736"/>
      <c r="C47" s="789"/>
      <c r="D47" s="790"/>
      <c r="E47" s="790"/>
      <c r="F47" s="790"/>
      <c r="G47" s="790"/>
      <c r="H47" s="790"/>
      <c r="I47" s="790"/>
      <c r="J47" s="790"/>
      <c r="K47" s="790"/>
      <c r="L47" s="790"/>
      <c r="M47" s="790"/>
      <c r="N47" s="790"/>
      <c r="O47" s="790"/>
      <c r="P47" s="790"/>
      <c r="Q47" s="790"/>
      <c r="R47" s="790"/>
      <c r="S47" s="790"/>
      <c r="T47" s="790"/>
      <c r="U47" s="790"/>
      <c r="V47" s="790"/>
      <c r="W47" s="790"/>
      <c r="X47" s="790"/>
      <c r="Y47" s="790"/>
      <c r="Z47" s="716"/>
      <c r="AA47" s="717"/>
    </row>
    <row r="48" spans="1:27" ht="15" customHeight="1" x14ac:dyDescent="0.15">
      <c r="A48" s="564"/>
      <c r="B48" s="735" t="s">
        <v>11</v>
      </c>
      <c r="C48" s="787" t="s">
        <v>63</v>
      </c>
      <c r="D48" s="788"/>
      <c r="E48" s="788"/>
      <c r="F48" s="788"/>
      <c r="G48" s="788"/>
      <c r="H48" s="788"/>
      <c r="I48" s="788"/>
      <c r="J48" s="788"/>
      <c r="K48" s="788"/>
      <c r="L48" s="788"/>
      <c r="M48" s="788"/>
      <c r="N48" s="788"/>
      <c r="O48" s="788"/>
      <c r="P48" s="788"/>
      <c r="Q48" s="788"/>
      <c r="R48" s="788"/>
      <c r="S48" s="788"/>
      <c r="T48" s="788"/>
      <c r="U48" s="788"/>
      <c r="V48" s="788"/>
      <c r="W48" s="788"/>
      <c r="X48" s="788"/>
      <c r="Y48" s="788"/>
      <c r="Z48" s="714"/>
      <c r="AA48" s="715"/>
    </row>
    <row r="49" spans="1:30" ht="15" customHeight="1" x14ac:dyDescent="0.15">
      <c r="A49" s="564"/>
      <c r="B49" s="736"/>
      <c r="C49" s="789"/>
      <c r="D49" s="790"/>
      <c r="E49" s="790"/>
      <c r="F49" s="790"/>
      <c r="G49" s="790"/>
      <c r="H49" s="790"/>
      <c r="I49" s="790"/>
      <c r="J49" s="790"/>
      <c r="K49" s="790"/>
      <c r="L49" s="790"/>
      <c r="M49" s="790"/>
      <c r="N49" s="790"/>
      <c r="O49" s="790"/>
      <c r="P49" s="790"/>
      <c r="Q49" s="790"/>
      <c r="R49" s="790"/>
      <c r="S49" s="790"/>
      <c r="T49" s="790"/>
      <c r="U49" s="790"/>
      <c r="V49" s="790"/>
      <c r="W49" s="790"/>
      <c r="X49" s="790"/>
      <c r="Y49" s="790"/>
      <c r="Z49" s="716"/>
      <c r="AA49" s="717"/>
    </row>
    <row r="50" spans="1:30" ht="15" customHeight="1" x14ac:dyDescent="0.15">
      <c r="A50" s="564"/>
      <c r="B50" s="735" t="s">
        <v>13</v>
      </c>
      <c r="C50" s="724" t="s">
        <v>937</v>
      </c>
      <c r="D50" s="725"/>
      <c r="E50" s="725"/>
      <c r="F50" s="725"/>
      <c r="G50" s="725"/>
      <c r="H50" s="725"/>
      <c r="I50" s="725"/>
      <c r="J50" s="725"/>
      <c r="K50" s="725"/>
      <c r="L50" s="725"/>
      <c r="M50" s="725"/>
      <c r="N50" s="725"/>
      <c r="O50" s="725"/>
      <c r="P50" s="725"/>
      <c r="Q50" s="725"/>
      <c r="R50" s="725"/>
      <c r="S50" s="725"/>
      <c r="T50" s="725"/>
      <c r="U50" s="725"/>
      <c r="V50" s="725"/>
      <c r="W50" s="725"/>
      <c r="X50" s="725"/>
      <c r="Y50" s="725"/>
      <c r="Z50" s="714"/>
      <c r="AA50" s="715"/>
    </row>
    <row r="51" spans="1:30" ht="15" customHeight="1" x14ac:dyDescent="0.15">
      <c r="A51" s="564"/>
      <c r="B51" s="736"/>
      <c r="C51" s="732"/>
      <c r="D51" s="733"/>
      <c r="E51" s="733"/>
      <c r="F51" s="733"/>
      <c r="G51" s="733"/>
      <c r="H51" s="733"/>
      <c r="I51" s="733"/>
      <c r="J51" s="733"/>
      <c r="K51" s="733"/>
      <c r="L51" s="733"/>
      <c r="M51" s="733"/>
      <c r="N51" s="733"/>
      <c r="O51" s="733"/>
      <c r="P51" s="733"/>
      <c r="Q51" s="733"/>
      <c r="R51" s="733"/>
      <c r="S51" s="733"/>
      <c r="T51" s="733"/>
      <c r="U51" s="733"/>
      <c r="V51" s="733"/>
      <c r="W51" s="733"/>
      <c r="X51" s="733"/>
      <c r="Y51" s="733"/>
      <c r="Z51" s="716"/>
      <c r="AA51" s="717"/>
    </row>
    <row r="52" spans="1:30" ht="16.5" customHeight="1" x14ac:dyDescent="0.15">
      <c r="A52" s="523"/>
      <c r="B52" s="541" t="s">
        <v>266</v>
      </c>
      <c r="C52" s="564"/>
      <c r="D52" s="564"/>
      <c r="E52" s="564"/>
      <c r="F52" s="564"/>
      <c r="G52" s="564"/>
      <c r="H52" s="564"/>
      <c r="I52" s="564"/>
      <c r="J52" s="522"/>
      <c r="K52" s="522"/>
      <c r="L52" s="522"/>
      <c r="M52" s="522"/>
      <c r="N52" s="522"/>
      <c r="O52" s="522"/>
      <c r="P52" s="522"/>
      <c r="Q52" s="522"/>
      <c r="R52" s="522"/>
      <c r="S52" s="523"/>
      <c r="T52" s="523"/>
      <c r="U52" s="875"/>
      <c r="V52" s="875"/>
      <c r="W52" s="875"/>
      <c r="X52" s="875"/>
      <c r="Y52" s="875"/>
      <c r="Z52" s="875"/>
      <c r="AA52" s="875"/>
    </row>
    <row r="53" spans="1:30" ht="15" customHeight="1" x14ac:dyDescent="0.15">
      <c r="A53" s="564"/>
      <c r="B53" s="735" t="s">
        <v>16</v>
      </c>
      <c r="C53" s="724" t="s">
        <v>313</v>
      </c>
      <c r="D53" s="725"/>
      <c r="E53" s="725"/>
      <c r="F53" s="725"/>
      <c r="G53" s="725"/>
      <c r="H53" s="725"/>
      <c r="I53" s="725"/>
      <c r="J53" s="725"/>
      <c r="K53" s="725"/>
      <c r="L53" s="725"/>
      <c r="M53" s="725"/>
      <c r="N53" s="725"/>
      <c r="O53" s="725"/>
      <c r="P53" s="725"/>
      <c r="Q53" s="725"/>
      <c r="R53" s="725"/>
      <c r="S53" s="725"/>
      <c r="T53" s="725"/>
      <c r="U53" s="725"/>
      <c r="V53" s="725"/>
      <c r="W53" s="725"/>
      <c r="X53" s="725"/>
      <c r="Y53" s="725"/>
      <c r="Z53" s="714"/>
      <c r="AA53" s="715"/>
    </row>
    <row r="54" spans="1:30" ht="15" customHeight="1" x14ac:dyDescent="0.15">
      <c r="A54" s="564"/>
      <c r="B54" s="773"/>
      <c r="C54" s="732"/>
      <c r="D54" s="733"/>
      <c r="E54" s="733"/>
      <c r="F54" s="733"/>
      <c r="G54" s="733"/>
      <c r="H54" s="733"/>
      <c r="I54" s="733"/>
      <c r="J54" s="733"/>
      <c r="K54" s="733"/>
      <c r="L54" s="733"/>
      <c r="M54" s="733"/>
      <c r="N54" s="733"/>
      <c r="O54" s="733"/>
      <c r="P54" s="733"/>
      <c r="Q54" s="733"/>
      <c r="R54" s="733"/>
      <c r="S54" s="733"/>
      <c r="T54" s="733"/>
      <c r="U54" s="733"/>
      <c r="V54" s="733"/>
      <c r="W54" s="733"/>
      <c r="X54" s="733"/>
      <c r="Y54" s="733"/>
      <c r="Z54" s="716"/>
      <c r="AA54" s="717"/>
    </row>
    <row r="55" spans="1:30" ht="22.5" customHeight="1" x14ac:dyDescent="0.15">
      <c r="A55" s="564"/>
      <c r="B55" s="735" t="s">
        <v>7</v>
      </c>
      <c r="C55" s="724" t="s">
        <v>269</v>
      </c>
      <c r="D55" s="725"/>
      <c r="E55" s="725"/>
      <c r="F55" s="725"/>
      <c r="G55" s="725"/>
      <c r="H55" s="725"/>
      <c r="I55" s="725"/>
      <c r="J55" s="725"/>
      <c r="K55" s="725"/>
      <c r="L55" s="725"/>
      <c r="M55" s="725"/>
      <c r="N55" s="725"/>
      <c r="O55" s="725"/>
      <c r="P55" s="725"/>
      <c r="Q55" s="725"/>
      <c r="R55" s="725"/>
      <c r="S55" s="725"/>
      <c r="T55" s="725"/>
      <c r="U55" s="725"/>
      <c r="V55" s="725"/>
      <c r="W55" s="725"/>
      <c r="X55" s="725"/>
      <c r="Y55" s="725"/>
      <c r="Z55" s="714"/>
      <c r="AA55" s="715"/>
    </row>
    <row r="56" spans="1:30" ht="22.5" customHeight="1" x14ac:dyDescent="0.15">
      <c r="A56" s="564"/>
      <c r="B56" s="736"/>
      <c r="C56" s="732"/>
      <c r="D56" s="733"/>
      <c r="E56" s="733"/>
      <c r="F56" s="733"/>
      <c r="G56" s="733"/>
      <c r="H56" s="733"/>
      <c r="I56" s="733"/>
      <c r="J56" s="733"/>
      <c r="K56" s="733"/>
      <c r="L56" s="733"/>
      <c r="M56" s="733"/>
      <c r="N56" s="733"/>
      <c r="O56" s="733"/>
      <c r="P56" s="733"/>
      <c r="Q56" s="733"/>
      <c r="R56" s="733"/>
      <c r="S56" s="733"/>
      <c r="T56" s="733"/>
      <c r="U56" s="733"/>
      <c r="V56" s="733"/>
      <c r="W56" s="733"/>
      <c r="X56" s="733"/>
      <c r="Y56" s="733"/>
      <c r="Z56" s="716"/>
      <c r="AA56" s="717"/>
    </row>
    <row r="57" spans="1:30" ht="10.5" customHeight="1" x14ac:dyDescent="0.15">
      <c r="A57" s="564"/>
      <c r="B57" s="773" t="s">
        <v>92</v>
      </c>
      <c r="C57" s="917" t="s">
        <v>112</v>
      </c>
      <c r="D57" s="918"/>
      <c r="E57" s="724" t="s">
        <v>114</v>
      </c>
      <c r="F57" s="725"/>
      <c r="G57" s="725"/>
      <c r="H57" s="725"/>
      <c r="I57" s="725"/>
      <c r="J57" s="725"/>
      <c r="K57" s="725"/>
      <c r="L57" s="725"/>
      <c r="M57" s="725"/>
      <c r="N57" s="725"/>
      <c r="O57" s="725"/>
      <c r="P57" s="725"/>
      <c r="Q57" s="725"/>
      <c r="R57" s="725"/>
      <c r="S57" s="725"/>
      <c r="T57" s="725"/>
      <c r="U57" s="725"/>
      <c r="V57" s="725"/>
      <c r="W57" s="725"/>
      <c r="X57" s="725"/>
      <c r="Y57" s="726"/>
      <c r="Z57" s="714"/>
      <c r="AA57" s="715"/>
    </row>
    <row r="58" spans="1:30" ht="10.5" customHeight="1" x14ac:dyDescent="0.15">
      <c r="A58" s="564"/>
      <c r="B58" s="773"/>
      <c r="C58" s="921"/>
      <c r="D58" s="922"/>
      <c r="E58" s="732"/>
      <c r="F58" s="733"/>
      <c r="G58" s="733"/>
      <c r="H58" s="733"/>
      <c r="I58" s="733"/>
      <c r="J58" s="733"/>
      <c r="K58" s="733"/>
      <c r="L58" s="733"/>
      <c r="M58" s="733"/>
      <c r="N58" s="733"/>
      <c r="O58" s="733"/>
      <c r="P58" s="733"/>
      <c r="Q58" s="733"/>
      <c r="R58" s="733"/>
      <c r="S58" s="733"/>
      <c r="T58" s="733"/>
      <c r="U58" s="733"/>
      <c r="V58" s="733"/>
      <c r="W58" s="733"/>
      <c r="X58" s="733"/>
      <c r="Y58" s="734"/>
      <c r="Z58" s="716"/>
      <c r="AA58" s="717"/>
    </row>
    <row r="59" spans="1:30" ht="15" customHeight="1" x14ac:dyDescent="0.15">
      <c r="A59" s="564"/>
      <c r="B59" s="773"/>
      <c r="C59" s="917" t="s">
        <v>113</v>
      </c>
      <c r="D59" s="918"/>
      <c r="E59" s="724" t="s">
        <v>115</v>
      </c>
      <c r="F59" s="725"/>
      <c r="G59" s="725"/>
      <c r="H59" s="725"/>
      <c r="I59" s="725"/>
      <c r="J59" s="725"/>
      <c r="K59" s="725"/>
      <c r="L59" s="725"/>
      <c r="M59" s="725"/>
      <c r="N59" s="725"/>
      <c r="O59" s="725"/>
      <c r="P59" s="725"/>
      <c r="Q59" s="725"/>
      <c r="R59" s="725"/>
      <c r="S59" s="725"/>
      <c r="T59" s="725"/>
      <c r="U59" s="725"/>
      <c r="V59" s="725"/>
      <c r="W59" s="725"/>
      <c r="X59" s="725"/>
      <c r="Y59" s="725"/>
      <c r="Z59" s="714"/>
      <c r="AA59" s="715"/>
    </row>
    <row r="60" spans="1:30" ht="15" customHeight="1" x14ac:dyDescent="0.15">
      <c r="A60" s="564"/>
      <c r="B60" s="773"/>
      <c r="C60" s="919"/>
      <c r="D60" s="920"/>
      <c r="E60" s="727"/>
      <c r="F60" s="728"/>
      <c r="G60" s="728"/>
      <c r="H60" s="728"/>
      <c r="I60" s="728"/>
      <c r="J60" s="728"/>
      <c r="K60" s="728"/>
      <c r="L60" s="728"/>
      <c r="M60" s="728"/>
      <c r="N60" s="728"/>
      <c r="O60" s="728"/>
      <c r="P60" s="728"/>
      <c r="Q60" s="728"/>
      <c r="R60" s="728"/>
      <c r="S60" s="728"/>
      <c r="T60" s="728"/>
      <c r="U60" s="728"/>
      <c r="V60" s="728"/>
      <c r="W60" s="728"/>
      <c r="X60" s="728"/>
      <c r="Y60" s="728"/>
      <c r="Z60" s="730"/>
      <c r="AA60" s="731"/>
    </row>
    <row r="61" spans="1:30" ht="13.5" customHeight="1" x14ac:dyDescent="0.15">
      <c r="A61" s="564"/>
      <c r="B61" s="773"/>
      <c r="C61" s="919"/>
      <c r="D61" s="920"/>
      <c r="E61" s="944" t="s">
        <v>990</v>
      </c>
      <c r="F61" s="880"/>
      <c r="G61" s="880"/>
      <c r="H61" s="880"/>
      <c r="I61" s="880"/>
      <c r="J61" s="880"/>
      <c r="K61" s="880"/>
      <c r="L61" s="880"/>
      <c r="M61" s="880"/>
      <c r="N61" s="880"/>
      <c r="O61" s="880"/>
      <c r="P61" s="880"/>
      <c r="Q61" s="880"/>
      <c r="R61" s="880"/>
      <c r="S61" s="880"/>
      <c r="T61" s="880"/>
      <c r="U61" s="880"/>
      <c r="V61" s="880"/>
      <c r="W61" s="880"/>
      <c r="X61" s="880"/>
      <c r="Y61" s="566"/>
      <c r="Z61" s="730"/>
      <c r="AA61" s="731"/>
    </row>
    <row r="62" spans="1:30" s="51" customFormat="1" ht="13.5" customHeight="1" x14ac:dyDescent="0.15">
      <c r="A62" s="564"/>
      <c r="B62" s="773"/>
      <c r="C62" s="919"/>
      <c r="D62" s="920"/>
      <c r="E62" s="944" t="s">
        <v>116</v>
      </c>
      <c r="F62" s="880"/>
      <c r="G62" s="880"/>
      <c r="H62" s="880"/>
      <c r="I62" s="880"/>
      <c r="J62" s="880"/>
      <c r="K62" s="880"/>
      <c r="L62" s="880"/>
      <c r="M62" s="880"/>
      <c r="N62" s="880"/>
      <c r="O62" s="880"/>
      <c r="P62" s="880"/>
      <c r="Q62" s="880"/>
      <c r="R62" s="880"/>
      <c r="S62" s="880"/>
      <c r="T62" s="880"/>
      <c r="U62" s="880"/>
      <c r="V62" s="880"/>
      <c r="W62" s="880"/>
      <c r="X62" s="880"/>
      <c r="Y62" s="566"/>
      <c r="Z62" s="730"/>
      <c r="AA62" s="731"/>
    </row>
    <row r="63" spans="1:30" s="51" customFormat="1" ht="13.5" customHeight="1" x14ac:dyDescent="0.15">
      <c r="A63" s="564"/>
      <c r="B63" s="773"/>
      <c r="C63" s="919"/>
      <c r="D63" s="920"/>
      <c r="E63" s="944" t="s">
        <v>991</v>
      </c>
      <c r="F63" s="880"/>
      <c r="G63" s="880"/>
      <c r="H63" s="880"/>
      <c r="I63" s="880"/>
      <c r="J63" s="880"/>
      <c r="K63" s="880"/>
      <c r="L63" s="880"/>
      <c r="M63" s="880"/>
      <c r="N63" s="880"/>
      <c r="O63" s="880"/>
      <c r="P63" s="880"/>
      <c r="Q63" s="880"/>
      <c r="R63" s="880"/>
      <c r="S63" s="880"/>
      <c r="T63" s="880"/>
      <c r="U63" s="880"/>
      <c r="V63" s="880"/>
      <c r="W63" s="880"/>
      <c r="X63" s="880"/>
      <c r="Y63" s="566"/>
      <c r="Z63" s="730"/>
      <c r="AA63" s="731"/>
    </row>
    <row r="64" spans="1:30" s="51" customFormat="1" ht="13.5" customHeight="1" x14ac:dyDescent="0.15">
      <c r="A64" s="564"/>
      <c r="B64" s="773"/>
      <c r="C64" s="919"/>
      <c r="D64" s="920"/>
      <c r="E64" s="944" t="s">
        <v>992</v>
      </c>
      <c r="F64" s="880"/>
      <c r="G64" s="880"/>
      <c r="H64" s="880"/>
      <c r="I64" s="880"/>
      <c r="J64" s="880"/>
      <c r="K64" s="880"/>
      <c r="L64" s="880"/>
      <c r="M64" s="880"/>
      <c r="N64" s="880"/>
      <c r="O64" s="880"/>
      <c r="P64" s="880"/>
      <c r="Q64" s="880"/>
      <c r="R64" s="880"/>
      <c r="S64" s="880"/>
      <c r="T64" s="880"/>
      <c r="U64" s="880"/>
      <c r="V64" s="880"/>
      <c r="W64" s="880"/>
      <c r="X64" s="880"/>
      <c r="Y64" s="566"/>
      <c r="Z64" s="730"/>
      <c r="AA64" s="731"/>
      <c r="AD64" s="52"/>
    </row>
    <row r="65" spans="1:27" s="51" customFormat="1" ht="13.5" customHeight="1" x14ac:dyDescent="0.15">
      <c r="A65" s="564"/>
      <c r="B65" s="773"/>
      <c r="C65" s="921"/>
      <c r="D65" s="922"/>
      <c r="E65" s="908" t="s">
        <v>117</v>
      </c>
      <c r="F65" s="909"/>
      <c r="G65" s="909"/>
      <c r="H65" s="909"/>
      <c r="I65" s="909"/>
      <c r="J65" s="909"/>
      <c r="K65" s="909"/>
      <c r="L65" s="909"/>
      <c r="M65" s="909"/>
      <c r="N65" s="909"/>
      <c r="O65" s="909"/>
      <c r="P65" s="909"/>
      <c r="Q65" s="909"/>
      <c r="R65" s="909"/>
      <c r="S65" s="909"/>
      <c r="T65" s="909"/>
      <c r="U65" s="909"/>
      <c r="V65" s="909"/>
      <c r="W65" s="909"/>
      <c r="X65" s="909"/>
      <c r="Y65" s="567"/>
      <c r="Z65" s="716"/>
      <c r="AA65" s="717"/>
    </row>
    <row r="66" spans="1:27" ht="10.5" customHeight="1" x14ac:dyDescent="0.15">
      <c r="A66" s="564"/>
      <c r="B66" s="773"/>
      <c r="C66" s="919" t="s">
        <v>118</v>
      </c>
      <c r="D66" s="920"/>
      <c r="E66" s="724" t="s">
        <v>23</v>
      </c>
      <c r="F66" s="725"/>
      <c r="G66" s="725"/>
      <c r="H66" s="725"/>
      <c r="I66" s="725"/>
      <c r="J66" s="725"/>
      <c r="K66" s="725"/>
      <c r="L66" s="725"/>
      <c r="M66" s="725"/>
      <c r="N66" s="725"/>
      <c r="O66" s="725"/>
      <c r="P66" s="725"/>
      <c r="Q66" s="725"/>
      <c r="R66" s="725"/>
      <c r="S66" s="725"/>
      <c r="T66" s="725"/>
      <c r="U66" s="725"/>
      <c r="V66" s="725"/>
      <c r="W66" s="725"/>
      <c r="X66" s="725"/>
      <c r="Y66" s="726"/>
      <c r="Z66" s="714"/>
      <c r="AA66" s="715"/>
    </row>
    <row r="67" spans="1:27" ht="10.5" customHeight="1" x14ac:dyDescent="0.15">
      <c r="A67" s="564"/>
      <c r="B67" s="736"/>
      <c r="C67" s="921"/>
      <c r="D67" s="922"/>
      <c r="E67" s="732"/>
      <c r="F67" s="733"/>
      <c r="G67" s="733"/>
      <c r="H67" s="733"/>
      <c r="I67" s="733"/>
      <c r="J67" s="733"/>
      <c r="K67" s="733"/>
      <c r="L67" s="733"/>
      <c r="M67" s="733"/>
      <c r="N67" s="733"/>
      <c r="O67" s="733"/>
      <c r="P67" s="733"/>
      <c r="Q67" s="733"/>
      <c r="R67" s="733"/>
      <c r="S67" s="733"/>
      <c r="T67" s="733"/>
      <c r="U67" s="733"/>
      <c r="V67" s="733"/>
      <c r="W67" s="733"/>
      <c r="X67" s="733"/>
      <c r="Y67" s="734"/>
      <c r="Z67" s="716"/>
      <c r="AA67" s="717"/>
    </row>
    <row r="68" spans="1:27" ht="30" customHeight="1" x14ac:dyDescent="0.15">
      <c r="A68" s="564"/>
      <c r="B68" s="735" t="s">
        <v>59</v>
      </c>
      <c r="C68" s="724" t="s">
        <v>300</v>
      </c>
      <c r="D68" s="725"/>
      <c r="E68" s="725"/>
      <c r="F68" s="725"/>
      <c r="G68" s="725"/>
      <c r="H68" s="725"/>
      <c r="I68" s="725"/>
      <c r="J68" s="725"/>
      <c r="K68" s="725"/>
      <c r="L68" s="725"/>
      <c r="M68" s="725"/>
      <c r="N68" s="725"/>
      <c r="O68" s="725"/>
      <c r="P68" s="725"/>
      <c r="Q68" s="725"/>
      <c r="R68" s="725"/>
      <c r="S68" s="725"/>
      <c r="T68" s="725"/>
      <c r="U68" s="725"/>
      <c r="V68" s="725"/>
      <c r="W68" s="725"/>
      <c r="X68" s="725"/>
      <c r="Y68" s="725"/>
      <c r="Z68" s="714"/>
      <c r="AA68" s="715"/>
    </row>
    <row r="69" spans="1:27" ht="30" customHeight="1" x14ac:dyDescent="0.15">
      <c r="A69" s="564"/>
      <c r="B69" s="736"/>
      <c r="C69" s="732"/>
      <c r="D69" s="733"/>
      <c r="E69" s="733"/>
      <c r="F69" s="733"/>
      <c r="G69" s="733"/>
      <c r="H69" s="733"/>
      <c r="I69" s="733"/>
      <c r="J69" s="733"/>
      <c r="K69" s="733"/>
      <c r="L69" s="733"/>
      <c r="M69" s="733"/>
      <c r="N69" s="733"/>
      <c r="O69" s="733"/>
      <c r="P69" s="733"/>
      <c r="Q69" s="733"/>
      <c r="R69" s="733"/>
      <c r="S69" s="733"/>
      <c r="T69" s="733"/>
      <c r="U69" s="733"/>
      <c r="V69" s="733"/>
      <c r="W69" s="733"/>
      <c r="X69" s="733"/>
      <c r="Y69" s="733"/>
      <c r="Z69" s="716"/>
      <c r="AA69" s="717"/>
    </row>
    <row r="70" spans="1:27" ht="39" customHeight="1" x14ac:dyDescent="0.15">
      <c r="A70" s="564"/>
      <c r="B70" s="735" t="s">
        <v>98</v>
      </c>
      <c r="C70" s="724" t="s">
        <v>347</v>
      </c>
      <c r="D70" s="725"/>
      <c r="E70" s="725"/>
      <c r="F70" s="725"/>
      <c r="G70" s="725"/>
      <c r="H70" s="725"/>
      <c r="I70" s="725"/>
      <c r="J70" s="725"/>
      <c r="K70" s="725"/>
      <c r="L70" s="725"/>
      <c r="M70" s="725"/>
      <c r="N70" s="725"/>
      <c r="O70" s="725"/>
      <c r="P70" s="725"/>
      <c r="Q70" s="725"/>
      <c r="R70" s="725"/>
      <c r="S70" s="725"/>
      <c r="T70" s="725"/>
      <c r="U70" s="725"/>
      <c r="V70" s="725"/>
      <c r="W70" s="725"/>
      <c r="X70" s="725"/>
      <c r="Y70" s="725"/>
      <c r="Z70" s="714"/>
      <c r="AA70" s="715"/>
    </row>
    <row r="71" spans="1:27" ht="39" customHeight="1" x14ac:dyDescent="0.15">
      <c r="A71" s="564"/>
      <c r="B71" s="736"/>
      <c r="C71" s="732"/>
      <c r="D71" s="733"/>
      <c r="E71" s="733"/>
      <c r="F71" s="733"/>
      <c r="G71" s="733"/>
      <c r="H71" s="733"/>
      <c r="I71" s="733"/>
      <c r="J71" s="733"/>
      <c r="K71" s="733"/>
      <c r="L71" s="733"/>
      <c r="M71" s="733"/>
      <c r="N71" s="733"/>
      <c r="O71" s="733"/>
      <c r="P71" s="733"/>
      <c r="Q71" s="733"/>
      <c r="R71" s="733"/>
      <c r="S71" s="733"/>
      <c r="T71" s="733"/>
      <c r="U71" s="733"/>
      <c r="V71" s="733"/>
      <c r="W71" s="733"/>
      <c r="X71" s="733"/>
      <c r="Y71" s="733"/>
      <c r="Z71" s="716"/>
      <c r="AA71" s="717"/>
    </row>
    <row r="72" spans="1:27" ht="12" customHeight="1" x14ac:dyDescent="0.15">
      <c r="A72" s="564"/>
      <c r="B72" s="555"/>
      <c r="C72" s="568"/>
      <c r="D72" s="568"/>
      <c r="E72" s="568"/>
      <c r="F72" s="568"/>
      <c r="G72" s="568"/>
      <c r="H72" s="568"/>
      <c r="I72" s="568"/>
      <c r="J72" s="568"/>
      <c r="K72" s="568"/>
      <c r="L72" s="568"/>
      <c r="M72" s="568"/>
      <c r="N72" s="568"/>
      <c r="O72" s="568"/>
      <c r="P72" s="568"/>
      <c r="Q72" s="568"/>
      <c r="R72" s="568"/>
      <c r="S72" s="568"/>
      <c r="T72" s="568"/>
      <c r="U72" s="568"/>
      <c r="V72" s="568"/>
      <c r="W72" s="568"/>
      <c r="X72" s="568"/>
      <c r="Y72" s="568"/>
      <c r="Z72" s="569"/>
      <c r="AA72" s="569"/>
    </row>
    <row r="73" spans="1:27" ht="18" customHeight="1" x14ac:dyDescent="0.15">
      <c r="A73" s="541" t="s">
        <v>970</v>
      </c>
      <c r="B73" s="563"/>
      <c r="C73" s="564"/>
      <c r="D73" s="564"/>
      <c r="E73" s="564"/>
      <c r="F73" s="564"/>
      <c r="G73" s="564"/>
      <c r="H73" s="564"/>
      <c r="I73" s="564"/>
      <c r="J73" s="522"/>
      <c r="K73" s="522"/>
      <c r="L73" s="522"/>
      <c r="M73" s="522"/>
      <c r="N73" s="522"/>
      <c r="O73" s="522"/>
      <c r="P73" s="522"/>
      <c r="Q73" s="522"/>
      <c r="R73" s="522"/>
      <c r="S73" s="523"/>
      <c r="T73" s="523"/>
      <c r="U73" s="570"/>
      <c r="V73" s="570"/>
      <c r="W73" s="570"/>
      <c r="X73" s="570"/>
      <c r="Y73" s="570"/>
      <c r="Z73" s="570"/>
      <c r="AA73" s="570"/>
    </row>
    <row r="74" spans="1:27" ht="16.5" customHeight="1" x14ac:dyDescent="0.15">
      <c r="A74" s="541"/>
      <c r="B74" s="541" t="s">
        <v>330</v>
      </c>
      <c r="C74" s="564"/>
      <c r="D74" s="564"/>
      <c r="E74" s="564"/>
      <c r="F74" s="564"/>
      <c r="G74" s="564"/>
      <c r="H74" s="564"/>
      <c r="I74" s="564"/>
      <c r="J74" s="522"/>
      <c r="K74" s="522"/>
      <c r="L74" s="522"/>
      <c r="M74" s="522"/>
      <c r="N74" s="522"/>
      <c r="O74" s="522"/>
      <c r="P74" s="522"/>
      <c r="Q74" s="522"/>
      <c r="R74" s="522"/>
      <c r="S74" s="523"/>
      <c r="T74" s="523"/>
      <c r="U74" s="565"/>
      <c r="V74" s="565"/>
      <c r="W74" s="565"/>
      <c r="X74" s="565"/>
      <c r="Y74" s="565"/>
      <c r="Z74" s="565"/>
      <c r="AA74" s="565"/>
    </row>
    <row r="75" spans="1:27" ht="25.5" customHeight="1" x14ac:dyDescent="0.15">
      <c r="A75" s="564"/>
      <c r="B75" s="735" t="s">
        <v>16</v>
      </c>
      <c r="C75" s="781" t="s">
        <v>334</v>
      </c>
      <c r="D75" s="782"/>
      <c r="E75" s="782"/>
      <c r="F75" s="782"/>
      <c r="G75" s="782"/>
      <c r="H75" s="782"/>
      <c r="I75" s="782"/>
      <c r="J75" s="782"/>
      <c r="K75" s="782"/>
      <c r="L75" s="782"/>
      <c r="M75" s="782"/>
      <c r="N75" s="782"/>
      <c r="O75" s="782"/>
      <c r="P75" s="782"/>
      <c r="Q75" s="782"/>
      <c r="R75" s="782"/>
      <c r="S75" s="782"/>
      <c r="T75" s="782"/>
      <c r="U75" s="782"/>
      <c r="V75" s="782"/>
      <c r="W75" s="782"/>
      <c r="X75" s="782"/>
      <c r="Y75" s="782"/>
      <c r="Z75" s="714"/>
      <c r="AA75" s="715"/>
    </row>
    <row r="76" spans="1:27" ht="25.5" customHeight="1" x14ac:dyDescent="0.15">
      <c r="A76" s="564"/>
      <c r="B76" s="736"/>
      <c r="C76" s="783"/>
      <c r="D76" s="784"/>
      <c r="E76" s="784"/>
      <c r="F76" s="784"/>
      <c r="G76" s="784"/>
      <c r="H76" s="784"/>
      <c r="I76" s="784"/>
      <c r="J76" s="784"/>
      <c r="K76" s="784"/>
      <c r="L76" s="784"/>
      <c r="M76" s="784"/>
      <c r="N76" s="784"/>
      <c r="O76" s="784"/>
      <c r="P76" s="784"/>
      <c r="Q76" s="784"/>
      <c r="R76" s="784"/>
      <c r="S76" s="784"/>
      <c r="T76" s="784"/>
      <c r="U76" s="784"/>
      <c r="V76" s="784"/>
      <c r="W76" s="784"/>
      <c r="X76" s="784"/>
      <c r="Y76" s="784"/>
      <c r="Z76" s="716"/>
      <c r="AA76" s="717"/>
    </row>
    <row r="77" spans="1:27" ht="15" customHeight="1" x14ac:dyDescent="0.15">
      <c r="A77" s="564"/>
      <c r="B77" s="735" t="s">
        <v>7</v>
      </c>
      <c r="C77" s="724" t="s">
        <v>108</v>
      </c>
      <c r="D77" s="725"/>
      <c r="E77" s="725"/>
      <c r="F77" s="725"/>
      <c r="G77" s="725"/>
      <c r="H77" s="725"/>
      <c r="I77" s="725"/>
      <c r="J77" s="725"/>
      <c r="K77" s="725"/>
      <c r="L77" s="725"/>
      <c r="M77" s="725"/>
      <c r="N77" s="725"/>
      <c r="O77" s="725"/>
      <c r="P77" s="725"/>
      <c r="Q77" s="725"/>
      <c r="R77" s="725"/>
      <c r="S77" s="725"/>
      <c r="T77" s="725"/>
      <c r="U77" s="725"/>
      <c r="V77" s="725"/>
      <c r="W77" s="725"/>
      <c r="X77" s="725"/>
      <c r="Y77" s="725"/>
      <c r="Z77" s="714"/>
      <c r="AA77" s="715"/>
    </row>
    <row r="78" spans="1:27" ht="15" customHeight="1" x14ac:dyDescent="0.15">
      <c r="A78" s="564"/>
      <c r="B78" s="736"/>
      <c r="C78" s="732"/>
      <c r="D78" s="733"/>
      <c r="E78" s="733"/>
      <c r="F78" s="733"/>
      <c r="G78" s="733"/>
      <c r="H78" s="733"/>
      <c r="I78" s="733"/>
      <c r="J78" s="733"/>
      <c r="K78" s="733"/>
      <c r="L78" s="733"/>
      <c r="M78" s="733"/>
      <c r="N78" s="733"/>
      <c r="O78" s="733"/>
      <c r="P78" s="733"/>
      <c r="Q78" s="733"/>
      <c r="R78" s="733"/>
      <c r="S78" s="733"/>
      <c r="T78" s="733"/>
      <c r="U78" s="733"/>
      <c r="V78" s="733"/>
      <c r="W78" s="733"/>
      <c r="X78" s="733"/>
      <c r="Y78" s="733"/>
      <c r="Z78" s="716"/>
      <c r="AA78" s="717"/>
    </row>
    <row r="79" spans="1:27" ht="11.25" customHeight="1" x14ac:dyDescent="0.15">
      <c r="A79" s="564"/>
      <c r="B79" s="735" t="s">
        <v>17</v>
      </c>
      <c r="C79" s="724" t="s">
        <v>109</v>
      </c>
      <c r="D79" s="725"/>
      <c r="E79" s="725"/>
      <c r="F79" s="725"/>
      <c r="G79" s="725"/>
      <c r="H79" s="725"/>
      <c r="I79" s="725"/>
      <c r="J79" s="725"/>
      <c r="K79" s="725"/>
      <c r="L79" s="725"/>
      <c r="M79" s="725"/>
      <c r="N79" s="725"/>
      <c r="O79" s="725"/>
      <c r="P79" s="725"/>
      <c r="Q79" s="725"/>
      <c r="R79" s="725"/>
      <c r="S79" s="725"/>
      <c r="T79" s="725"/>
      <c r="U79" s="725"/>
      <c r="V79" s="725"/>
      <c r="W79" s="725"/>
      <c r="X79" s="725"/>
      <c r="Y79" s="725"/>
      <c r="Z79" s="714"/>
      <c r="AA79" s="715"/>
    </row>
    <row r="80" spans="1:27" ht="11.25" customHeight="1" x14ac:dyDescent="0.15">
      <c r="A80" s="564"/>
      <c r="B80" s="736"/>
      <c r="C80" s="732"/>
      <c r="D80" s="733"/>
      <c r="E80" s="733"/>
      <c r="F80" s="733"/>
      <c r="G80" s="733"/>
      <c r="H80" s="733"/>
      <c r="I80" s="733"/>
      <c r="J80" s="733"/>
      <c r="K80" s="733"/>
      <c r="L80" s="733"/>
      <c r="M80" s="733"/>
      <c r="N80" s="733"/>
      <c r="O80" s="733"/>
      <c r="P80" s="733"/>
      <c r="Q80" s="733"/>
      <c r="R80" s="733"/>
      <c r="S80" s="733"/>
      <c r="T80" s="733"/>
      <c r="U80" s="733"/>
      <c r="V80" s="733"/>
      <c r="W80" s="733"/>
      <c r="X80" s="733"/>
      <c r="Y80" s="733"/>
      <c r="Z80" s="716"/>
      <c r="AA80" s="717"/>
    </row>
    <row r="81" spans="1:27" ht="11.25" customHeight="1" x14ac:dyDescent="0.15">
      <c r="A81" s="564"/>
      <c r="B81" s="735" t="s">
        <v>9</v>
      </c>
      <c r="C81" s="787" t="s">
        <v>110</v>
      </c>
      <c r="D81" s="788"/>
      <c r="E81" s="788"/>
      <c r="F81" s="788"/>
      <c r="G81" s="788"/>
      <c r="H81" s="788"/>
      <c r="I81" s="788"/>
      <c r="J81" s="788"/>
      <c r="K81" s="788"/>
      <c r="L81" s="788"/>
      <c r="M81" s="788"/>
      <c r="N81" s="788"/>
      <c r="O81" s="788"/>
      <c r="P81" s="788"/>
      <c r="Q81" s="788"/>
      <c r="R81" s="788"/>
      <c r="S81" s="788"/>
      <c r="T81" s="788"/>
      <c r="U81" s="788"/>
      <c r="V81" s="788"/>
      <c r="W81" s="788"/>
      <c r="X81" s="788"/>
      <c r="Y81" s="788"/>
      <c r="Z81" s="714"/>
      <c r="AA81" s="715"/>
    </row>
    <row r="82" spans="1:27" ht="11.25" customHeight="1" x14ac:dyDescent="0.15">
      <c r="A82" s="564"/>
      <c r="B82" s="736"/>
      <c r="C82" s="789"/>
      <c r="D82" s="790"/>
      <c r="E82" s="790"/>
      <c r="F82" s="790"/>
      <c r="G82" s="790"/>
      <c r="H82" s="790"/>
      <c r="I82" s="790"/>
      <c r="J82" s="790"/>
      <c r="K82" s="790"/>
      <c r="L82" s="790"/>
      <c r="M82" s="790"/>
      <c r="N82" s="790"/>
      <c r="O82" s="790"/>
      <c r="P82" s="790"/>
      <c r="Q82" s="790"/>
      <c r="R82" s="790"/>
      <c r="S82" s="790"/>
      <c r="T82" s="790"/>
      <c r="U82" s="790"/>
      <c r="V82" s="790"/>
      <c r="W82" s="790"/>
      <c r="X82" s="790"/>
      <c r="Y82" s="790"/>
      <c r="Z82" s="716"/>
      <c r="AA82" s="717"/>
    </row>
    <row r="83" spans="1:27" ht="15" customHeight="1" x14ac:dyDescent="0.15">
      <c r="A83" s="564"/>
      <c r="B83" s="735" t="s">
        <v>8</v>
      </c>
      <c r="C83" s="724" t="s">
        <v>111</v>
      </c>
      <c r="D83" s="725"/>
      <c r="E83" s="725"/>
      <c r="F83" s="725"/>
      <c r="G83" s="725"/>
      <c r="H83" s="725"/>
      <c r="I83" s="725"/>
      <c r="J83" s="725"/>
      <c r="K83" s="725"/>
      <c r="L83" s="725"/>
      <c r="M83" s="725"/>
      <c r="N83" s="725"/>
      <c r="O83" s="725"/>
      <c r="P83" s="725"/>
      <c r="Q83" s="725"/>
      <c r="R83" s="725"/>
      <c r="S83" s="725"/>
      <c r="T83" s="725"/>
      <c r="U83" s="725"/>
      <c r="V83" s="725"/>
      <c r="W83" s="725"/>
      <c r="X83" s="725"/>
      <c r="Y83" s="725"/>
      <c r="Z83" s="714"/>
      <c r="AA83" s="715"/>
    </row>
    <row r="84" spans="1:27" ht="15" customHeight="1" x14ac:dyDescent="0.15">
      <c r="A84" s="564"/>
      <c r="B84" s="736"/>
      <c r="C84" s="732"/>
      <c r="D84" s="733"/>
      <c r="E84" s="733"/>
      <c r="F84" s="733"/>
      <c r="G84" s="733"/>
      <c r="H84" s="733"/>
      <c r="I84" s="733"/>
      <c r="J84" s="733"/>
      <c r="K84" s="733"/>
      <c r="L84" s="733"/>
      <c r="M84" s="733"/>
      <c r="N84" s="733"/>
      <c r="O84" s="733"/>
      <c r="P84" s="733"/>
      <c r="Q84" s="733"/>
      <c r="R84" s="733"/>
      <c r="S84" s="733"/>
      <c r="T84" s="733"/>
      <c r="U84" s="733"/>
      <c r="V84" s="733"/>
      <c r="W84" s="733"/>
      <c r="X84" s="733"/>
      <c r="Y84" s="733"/>
      <c r="Z84" s="716"/>
      <c r="AA84" s="717"/>
    </row>
    <row r="85" spans="1:27" ht="11.25" customHeight="1" x14ac:dyDescent="0.15">
      <c r="A85" s="564"/>
      <c r="B85" s="735" t="s">
        <v>10</v>
      </c>
      <c r="C85" s="787" t="s">
        <v>62</v>
      </c>
      <c r="D85" s="788"/>
      <c r="E85" s="788"/>
      <c r="F85" s="788"/>
      <c r="G85" s="788"/>
      <c r="H85" s="788"/>
      <c r="I85" s="788"/>
      <c r="J85" s="788"/>
      <c r="K85" s="788"/>
      <c r="L85" s="788"/>
      <c r="M85" s="788"/>
      <c r="N85" s="788"/>
      <c r="O85" s="788"/>
      <c r="P85" s="788"/>
      <c r="Q85" s="788"/>
      <c r="R85" s="788"/>
      <c r="S85" s="788"/>
      <c r="T85" s="788"/>
      <c r="U85" s="788"/>
      <c r="V85" s="788"/>
      <c r="W85" s="788"/>
      <c r="X85" s="788"/>
      <c r="Y85" s="788"/>
      <c r="Z85" s="714"/>
      <c r="AA85" s="715"/>
    </row>
    <row r="86" spans="1:27" ht="11.25" customHeight="1" x14ac:dyDescent="0.15">
      <c r="A86" s="564"/>
      <c r="B86" s="736"/>
      <c r="C86" s="789"/>
      <c r="D86" s="790"/>
      <c r="E86" s="790"/>
      <c r="F86" s="790"/>
      <c r="G86" s="790"/>
      <c r="H86" s="790"/>
      <c r="I86" s="790"/>
      <c r="J86" s="790"/>
      <c r="K86" s="790"/>
      <c r="L86" s="790"/>
      <c r="M86" s="790"/>
      <c r="N86" s="790"/>
      <c r="O86" s="790"/>
      <c r="P86" s="790"/>
      <c r="Q86" s="790"/>
      <c r="R86" s="790"/>
      <c r="S86" s="790"/>
      <c r="T86" s="790"/>
      <c r="U86" s="790"/>
      <c r="V86" s="790"/>
      <c r="W86" s="790"/>
      <c r="X86" s="790"/>
      <c r="Y86" s="790"/>
      <c r="Z86" s="716"/>
      <c r="AA86" s="717"/>
    </row>
    <row r="87" spans="1:27" ht="11.25" customHeight="1" x14ac:dyDescent="0.15">
      <c r="A87" s="564"/>
      <c r="B87" s="735" t="s">
        <v>11</v>
      </c>
      <c r="C87" s="787" t="s">
        <v>63</v>
      </c>
      <c r="D87" s="788"/>
      <c r="E87" s="788"/>
      <c r="F87" s="788"/>
      <c r="G87" s="788"/>
      <c r="H87" s="788"/>
      <c r="I87" s="788"/>
      <c r="J87" s="788"/>
      <c r="K87" s="788"/>
      <c r="L87" s="788"/>
      <c r="M87" s="788"/>
      <c r="N87" s="788"/>
      <c r="O87" s="788"/>
      <c r="P87" s="788"/>
      <c r="Q87" s="788"/>
      <c r="R87" s="788"/>
      <c r="S87" s="788"/>
      <c r="T87" s="788"/>
      <c r="U87" s="788"/>
      <c r="V87" s="788"/>
      <c r="W87" s="788"/>
      <c r="X87" s="788"/>
      <c r="Y87" s="788"/>
      <c r="Z87" s="714"/>
      <c r="AA87" s="715"/>
    </row>
    <row r="88" spans="1:27" ht="11.25" customHeight="1" x14ac:dyDescent="0.15">
      <c r="A88" s="564"/>
      <c r="B88" s="736"/>
      <c r="C88" s="789"/>
      <c r="D88" s="790"/>
      <c r="E88" s="790"/>
      <c r="F88" s="790"/>
      <c r="G88" s="790"/>
      <c r="H88" s="790"/>
      <c r="I88" s="790"/>
      <c r="J88" s="790"/>
      <c r="K88" s="790"/>
      <c r="L88" s="790"/>
      <c r="M88" s="790"/>
      <c r="N88" s="790"/>
      <c r="O88" s="790"/>
      <c r="P88" s="790"/>
      <c r="Q88" s="790"/>
      <c r="R88" s="790"/>
      <c r="S88" s="790"/>
      <c r="T88" s="790"/>
      <c r="U88" s="790"/>
      <c r="V88" s="790"/>
      <c r="W88" s="790"/>
      <c r="X88" s="790"/>
      <c r="Y88" s="790"/>
      <c r="Z88" s="716"/>
      <c r="AA88" s="717"/>
    </row>
    <row r="89" spans="1:27" ht="11.25" customHeight="1" x14ac:dyDescent="0.15">
      <c r="A89" s="564"/>
      <c r="B89" s="735" t="s">
        <v>13</v>
      </c>
      <c r="C89" s="724" t="s">
        <v>937</v>
      </c>
      <c r="D89" s="725"/>
      <c r="E89" s="725"/>
      <c r="F89" s="725"/>
      <c r="G89" s="725"/>
      <c r="H89" s="725"/>
      <c r="I89" s="725"/>
      <c r="J89" s="725"/>
      <c r="K89" s="725"/>
      <c r="L89" s="725"/>
      <c r="M89" s="725"/>
      <c r="N89" s="725"/>
      <c r="O89" s="725"/>
      <c r="P89" s="725"/>
      <c r="Q89" s="725"/>
      <c r="R89" s="725"/>
      <c r="S89" s="725"/>
      <c r="T89" s="725"/>
      <c r="U89" s="725"/>
      <c r="V89" s="725"/>
      <c r="W89" s="725"/>
      <c r="X89" s="725"/>
      <c r="Y89" s="725"/>
      <c r="Z89" s="714"/>
      <c r="AA89" s="715"/>
    </row>
    <row r="90" spans="1:27" ht="11.25" customHeight="1" x14ac:dyDescent="0.15">
      <c r="A90" s="564"/>
      <c r="B90" s="736"/>
      <c r="C90" s="732"/>
      <c r="D90" s="733"/>
      <c r="E90" s="733"/>
      <c r="F90" s="733"/>
      <c r="G90" s="733"/>
      <c r="H90" s="733"/>
      <c r="I90" s="733"/>
      <c r="J90" s="733"/>
      <c r="K90" s="733"/>
      <c r="L90" s="733"/>
      <c r="M90" s="733"/>
      <c r="N90" s="733"/>
      <c r="O90" s="733"/>
      <c r="P90" s="733"/>
      <c r="Q90" s="733"/>
      <c r="R90" s="733"/>
      <c r="S90" s="733"/>
      <c r="T90" s="733"/>
      <c r="U90" s="733"/>
      <c r="V90" s="733"/>
      <c r="W90" s="733"/>
      <c r="X90" s="733"/>
      <c r="Y90" s="733"/>
      <c r="Z90" s="716"/>
      <c r="AA90" s="717"/>
    </row>
    <row r="91" spans="1:27" ht="12.75" customHeight="1" x14ac:dyDescent="0.15">
      <c r="A91" s="564"/>
      <c r="B91" s="564"/>
      <c r="C91" s="564"/>
      <c r="D91" s="564"/>
      <c r="E91" s="564"/>
      <c r="F91" s="564"/>
      <c r="G91" s="564"/>
      <c r="H91" s="564"/>
      <c r="I91" s="564"/>
      <c r="J91" s="522"/>
      <c r="K91" s="522"/>
      <c r="L91" s="522"/>
      <c r="M91" s="522"/>
      <c r="N91" s="522"/>
      <c r="O91" s="522"/>
      <c r="P91" s="522"/>
      <c r="Q91" s="522"/>
      <c r="R91" s="522"/>
      <c r="S91" s="523"/>
      <c r="T91" s="523"/>
      <c r="U91" s="523"/>
      <c r="V91" s="569"/>
      <c r="W91" s="569"/>
      <c r="X91" s="569"/>
      <c r="Y91" s="569"/>
      <c r="Z91" s="569"/>
      <c r="AA91" s="569"/>
    </row>
    <row r="92" spans="1:27" ht="16.5" customHeight="1" x14ac:dyDescent="0.15">
      <c r="A92" s="523"/>
      <c r="B92" s="541" t="s">
        <v>331</v>
      </c>
      <c r="C92" s="564"/>
      <c r="D92" s="564"/>
      <c r="E92" s="564"/>
      <c r="F92" s="564"/>
      <c r="G92" s="564"/>
      <c r="H92" s="564"/>
      <c r="I92" s="564"/>
      <c r="J92" s="522"/>
      <c r="K92" s="522"/>
      <c r="L92" s="522"/>
      <c r="M92" s="522"/>
      <c r="N92" s="522"/>
      <c r="O92" s="522"/>
      <c r="P92" s="522"/>
      <c r="Q92" s="522"/>
      <c r="R92" s="522"/>
      <c r="S92" s="523"/>
      <c r="T92" s="523"/>
      <c r="U92" s="875"/>
      <c r="V92" s="875"/>
      <c r="W92" s="875"/>
      <c r="X92" s="875"/>
      <c r="Y92" s="875"/>
      <c r="Z92" s="875"/>
      <c r="AA92" s="875"/>
    </row>
    <row r="93" spans="1:27" ht="24.75" customHeight="1" x14ac:dyDescent="0.15">
      <c r="A93" s="564"/>
      <c r="B93" s="735" t="s">
        <v>16</v>
      </c>
      <c r="C93" s="871" t="s">
        <v>335</v>
      </c>
      <c r="D93" s="872"/>
      <c r="E93" s="872"/>
      <c r="F93" s="872"/>
      <c r="G93" s="872"/>
      <c r="H93" s="872"/>
      <c r="I93" s="872"/>
      <c r="J93" s="872"/>
      <c r="K93" s="872"/>
      <c r="L93" s="872"/>
      <c r="M93" s="872"/>
      <c r="N93" s="872"/>
      <c r="O93" s="872"/>
      <c r="P93" s="872"/>
      <c r="Q93" s="872"/>
      <c r="R93" s="872"/>
      <c r="S93" s="872"/>
      <c r="T93" s="872"/>
      <c r="U93" s="872"/>
      <c r="V93" s="872"/>
      <c r="W93" s="872"/>
      <c r="X93" s="872"/>
      <c r="Y93" s="872"/>
      <c r="Z93" s="714"/>
      <c r="AA93" s="715"/>
    </row>
    <row r="94" spans="1:27" ht="24.75" customHeight="1" x14ac:dyDescent="0.15">
      <c r="A94" s="564"/>
      <c r="B94" s="773"/>
      <c r="C94" s="873"/>
      <c r="D94" s="874"/>
      <c r="E94" s="874"/>
      <c r="F94" s="874"/>
      <c r="G94" s="874"/>
      <c r="H94" s="874"/>
      <c r="I94" s="874"/>
      <c r="J94" s="874"/>
      <c r="K94" s="874"/>
      <c r="L94" s="874"/>
      <c r="M94" s="874"/>
      <c r="N94" s="874"/>
      <c r="O94" s="874"/>
      <c r="P94" s="874"/>
      <c r="Q94" s="874"/>
      <c r="R94" s="874"/>
      <c r="S94" s="874"/>
      <c r="T94" s="874"/>
      <c r="U94" s="874"/>
      <c r="V94" s="874"/>
      <c r="W94" s="874"/>
      <c r="X94" s="874"/>
      <c r="Y94" s="874"/>
      <c r="Z94" s="716"/>
      <c r="AA94" s="717"/>
    </row>
    <row r="95" spans="1:27" ht="22.5" customHeight="1" x14ac:dyDescent="0.15">
      <c r="A95" s="564"/>
      <c r="B95" s="735" t="s">
        <v>7</v>
      </c>
      <c r="C95" s="871" t="s">
        <v>336</v>
      </c>
      <c r="D95" s="872"/>
      <c r="E95" s="872"/>
      <c r="F95" s="872"/>
      <c r="G95" s="872"/>
      <c r="H95" s="872"/>
      <c r="I95" s="872"/>
      <c r="J95" s="872"/>
      <c r="K95" s="872"/>
      <c r="L95" s="872"/>
      <c r="M95" s="872"/>
      <c r="N95" s="872"/>
      <c r="O95" s="872"/>
      <c r="P95" s="872"/>
      <c r="Q95" s="872"/>
      <c r="R95" s="872"/>
      <c r="S95" s="872"/>
      <c r="T95" s="872"/>
      <c r="U95" s="872"/>
      <c r="V95" s="872"/>
      <c r="W95" s="872"/>
      <c r="X95" s="872"/>
      <c r="Y95" s="872"/>
      <c r="Z95" s="714"/>
      <c r="AA95" s="715"/>
    </row>
    <row r="96" spans="1:27" ht="22.5" customHeight="1" x14ac:dyDescent="0.15">
      <c r="A96" s="564"/>
      <c r="B96" s="736"/>
      <c r="C96" s="873"/>
      <c r="D96" s="874"/>
      <c r="E96" s="874"/>
      <c r="F96" s="874"/>
      <c r="G96" s="874"/>
      <c r="H96" s="874"/>
      <c r="I96" s="874"/>
      <c r="J96" s="874"/>
      <c r="K96" s="874"/>
      <c r="L96" s="874"/>
      <c r="M96" s="874"/>
      <c r="N96" s="874"/>
      <c r="O96" s="874"/>
      <c r="P96" s="874"/>
      <c r="Q96" s="874"/>
      <c r="R96" s="874"/>
      <c r="S96" s="874"/>
      <c r="T96" s="874"/>
      <c r="U96" s="874"/>
      <c r="V96" s="874"/>
      <c r="W96" s="874"/>
      <c r="X96" s="874"/>
      <c r="Y96" s="874"/>
      <c r="Z96" s="716"/>
      <c r="AA96" s="717"/>
    </row>
    <row r="97" spans="1:27" ht="13.5" customHeight="1" x14ac:dyDescent="0.15">
      <c r="A97" s="564"/>
      <c r="B97" s="555"/>
      <c r="C97" s="568"/>
      <c r="D97" s="568"/>
      <c r="E97" s="568"/>
      <c r="F97" s="568"/>
      <c r="G97" s="568"/>
      <c r="H97" s="568"/>
      <c r="I97" s="568"/>
      <c r="J97" s="568"/>
      <c r="K97" s="568"/>
      <c r="L97" s="568"/>
      <c r="M97" s="568"/>
      <c r="N97" s="568"/>
      <c r="O97" s="568"/>
      <c r="P97" s="568"/>
      <c r="Q97" s="568"/>
      <c r="R97" s="568"/>
      <c r="S97" s="568"/>
      <c r="T97" s="568"/>
      <c r="U97" s="568"/>
      <c r="V97" s="568"/>
      <c r="W97" s="568"/>
      <c r="X97" s="568"/>
      <c r="Y97" s="568"/>
      <c r="Z97" s="569"/>
      <c r="AA97" s="569"/>
    </row>
    <row r="98" spans="1:27" ht="18" customHeight="1" x14ac:dyDescent="0.15">
      <c r="A98" s="541" t="s">
        <v>348</v>
      </c>
      <c r="B98" s="564"/>
      <c r="C98" s="564"/>
      <c r="D98" s="564"/>
      <c r="E98" s="564"/>
      <c r="F98" s="564"/>
      <c r="G98" s="564"/>
      <c r="H98" s="564"/>
      <c r="I98" s="564"/>
      <c r="J98" s="522"/>
      <c r="K98" s="522"/>
      <c r="L98" s="522"/>
      <c r="M98" s="522"/>
      <c r="N98" s="522"/>
      <c r="O98" s="522"/>
      <c r="P98" s="522"/>
      <c r="Q98" s="522"/>
      <c r="R98" s="522"/>
      <c r="S98" s="523"/>
      <c r="T98" s="523"/>
      <c r="U98" s="870"/>
      <c r="V98" s="870"/>
      <c r="W98" s="870"/>
      <c r="X98" s="870"/>
      <c r="Y98" s="870"/>
      <c r="Z98" s="870"/>
      <c r="AA98" s="870"/>
    </row>
    <row r="99" spans="1:27" ht="16.5" customHeight="1" x14ac:dyDescent="0.15">
      <c r="A99" s="541"/>
      <c r="B99" s="571" t="s">
        <v>291</v>
      </c>
      <c r="C99" s="564"/>
      <c r="D99" s="564"/>
      <c r="E99" s="564"/>
      <c r="F99" s="564"/>
      <c r="G99" s="564"/>
      <c r="H99" s="564"/>
      <c r="I99" s="564"/>
      <c r="J99" s="522"/>
      <c r="K99" s="522"/>
      <c r="L99" s="522"/>
      <c r="M99" s="522"/>
      <c r="N99" s="522"/>
      <c r="O99" s="522"/>
      <c r="P99" s="522"/>
      <c r="Q99" s="522"/>
      <c r="R99" s="522"/>
      <c r="S99" s="523"/>
      <c r="T99" s="523"/>
      <c r="U99" s="565"/>
      <c r="V99" s="565"/>
      <c r="W99" s="565"/>
      <c r="X99" s="565"/>
      <c r="Y99" s="565"/>
      <c r="Z99" s="565"/>
      <c r="AA99" s="565"/>
    </row>
    <row r="100" spans="1:27" ht="15" customHeight="1" x14ac:dyDescent="0.15">
      <c r="A100" s="564"/>
      <c r="B100" s="735" t="s">
        <v>16</v>
      </c>
      <c r="C100" s="781" t="s">
        <v>267</v>
      </c>
      <c r="D100" s="782"/>
      <c r="E100" s="782"/>
      <c r="F100" s="782"/>
      <c r="G100" s="782"/>
      <c r="H100" s="782"/>
      <c r="I100" s="782"/>
      <c r="J100" s="782"/>
      <c r="K100" s="782"/>
      <c r="L100" s="782"/>
      <c r="M100" s="782"/>
      <c r="N100" s="782"/>
      <c r="O100" s="782"/>
      <c r="P100" s="782"/>
      <c r="Q100" s="782"/>
      <c r="R100" s="782"/>
      <c r="S100" s="782"/>
      <c r="T100" s="782"/>
      <c r="U100" s="782"/>
      <c r="V100" s="782"/>
      <c r="W100" s="782"/>
      <c r="X100" s="782"/>
      <c r="Y100" s="782"/>
      <c r="Z100" s="714"/>
      <c r="AA100" s="715"/>
    </row>
    <row r="101" spans="1:27" ht="15" customHeight="1" x14ac:dyDescent="0.15">
      <c r="A101" s="564"/>
      <c r="B101" s="736"/>
      <c r="C101" s="783"/>
      <c r="D101" s="784"/>
      <c r="E101" s="784"/>
      <c r="F101" s="784"/>
      <c r="G101" s="784"/>
      <c r="H101" s="784"/>
      <c r="I101" s="784"/>
      <c r="J101" s="784"/>
      <c r="K101" s="784"/>
      <c r="L101" s="784"/>
      <c r="M101" s="784"/>
      <c r="N101" s="784"/>
      <c r="O101" s="784"/>
      <c r="P101" s="784"/>
      <c r="Q101" s="784"/>
      <c r="R101" s="784"/>
      <c r="S101" s="784"/>
      <c r="T101" s="784"/>
      <c r="U101" s="784"/>
      <c r="V101" s="784"/>
      <c r="W101" s="784"/>
      <c r="X101" s="784"/>
      <c r="Y101" s="784"/>
      <c r="Z101" s="716"/>
      <c r="AA101" s="717"/>
    </row>
    <row r="102" spans="1:27" ht="11.25" customHeight="1" x14ac:dyDescent="0.15">
      <c r="A102" s="564"/>
      <c r="B102" s="735" t="s">
        <v>7</v>
      </c>
      <c r="C102" s="724" t="s">
        <v>292</v>
      </c>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14"/>
      <c r="AA102" s="715"/>
    </row>
    <row r="103" spans="1:27" ht="11.25" customHeight="1" x14ac:dyDescent="0.15">
      <c r="A103" s="564"/>
      <c r="B103" s="736"/>
      <c r="C103" s="732"/>
      <c r="D103" s="733"/>
      <c r="E103" s="733"/>
      <c r="F103" s="733"/>
      <c r="G103" s="733"/>
      <c r="H103" s="733"/>
      <c r="I103" s="733"/>
      <c r="J103" s="733"/>
      <c r="K103" s="733"/>
      <c r="L103" s="733"/>
      <c r="M103" s="733"/>
      <c r="N103" s="733"/>
      <c r="O103" s="733"/>
      <c r="P103" s="733"/>
      <c r="Q103" s="733"/>
      <c r="R103" s="733"/>
      <c r="S103" s="733"/>
      <c r="T103" s="733"/>
      <c r="U103" s="733"/>
      <c r="V103" s="733"/>
      <c r="W103" s="733"/>
      <c r="X103" s="733"/>
      <c r="Y103" s="733"/>
      <c r="Z103" s="716"/>
      <c r="AA103" s="717"/>
    </row>
    <row r="104" spans="1:27" ht="15" customHeight="1" x14ac:dyDescent="0.15">
      <c r="A104" s="564"/>
      <c r="B104" s="735" t="s">
        <v>17</v>
      </c>
      <c r="C104" s="724" t="s">
        <v>108</v>
      </c>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14"/>
      <c r="AA104" s="715"/>
    </row>
    <row r="105" spans="1:27" ht="15" customHeight="1" x14ac:dyDescent="0.15">
      <c r="A105" s="564"/>
      <c r="B105" s="736"/>
      <c r="C105" s="732"/>
      <c r="D105" s="733"/>
      <c r="E105" s="733"/>
      <c r="F105" s="733"/>
      <c r="G105" s="733"/>
      <c r="H105" s="733"/>
      <c r="I105" s="733"/>
      <c r="J105" s="733"/>
      <c r="K105" s="733"/>
      <c r="L105" s="733"/>
      <c r="M105" s="733"/>
      <c r="N105" s="733"/>
      <c r="O105" s="733"/>
      <c r="P105" s="733"/>
      <c r="Q105" s="733"/>
      <c r="R105" s="733"/>
      <c r="S105" s="733"/>
      <c r="T105" s="733"/>
      <c r="U105" s="733"/>
      <c r="V105" s="733"/>
      <c r="W105" s="733"/>
      <c r="X105" s="733"/>
      <c r="Y105" s="733"/>
      <c r="Z105" s="716"/>
      <c r="AA105" s="717"/>
    </row>
    <row r="106" spans="1:27" ht="11.25" customHeight="1" x14ac:dyDescent="0.15">
      <c r="A106" s="564"/>
      <c r="B106" s="735" t="s">
        <v>9</v>
      </c>
      <c r="C106" s="724" t="s">
        <v>109</v>
      </c>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14"/>
      <c r="AA106" s="715"/>
    </row>
    <row r="107" spans="1:27" ht="11.25" customHeight="1" x14ac:dyDescent="0.15">
      <c r="A107" s="564"/>
      <c r="B107" s="736"/>
      <c r="C107" s="732"/>
      <c r="D107" s="733"/>
      <c r="E107" s="733"/>
      <c r="F107" s="733"/>
      <c r="G107" s="733"/>
      <c r="H107" s="733"/>
      <c r="I107" s="733"/>
      <c r="J107" s="733"/>
      <c r="K107" s="733"/>
      <c r="L107" s="733"/>
      <c r="M107" s="733"/>
      <c r="N107" s="733"/>
      <c r="O107" s="733"/>
      <c r="P107" s="733"/>
      <c r="Q107" s="733"/>
      <c r="R107" s="733"/>
      <c r="S107" s="733"/>
      <c r="T107" s="733"/>
      <c r="U107" s="733"/>
      <c r="V107" s="733"/>
      <c r="W107" s="733"/>
      <c r="X107" s="733"/>
      <c r="Y107" s="733"/>
      <c r="Z107" s="716"/>
      <c r="AA107" s="717"/>
    </row>
    <row r="108" spans="1:27" ht="11.25" customHeight="1" x14ac:dyDescent="0.15">
      <c r="A108" s="564"/>
      <c r="B108" s="735" t="s">
        <v>8</v>
      </c>
      <c r="C108" s="787" t="s">
        <v>110</v>
      </c>
      <c r="D108" s="788"/>
      <c r="E108" s="788"/>
      <c r="F108" s="788"/>
      <c r="G108" s="788"/>
      <c r="H108" s="788"/>
      <c r="I108" s="788"/>
      <c r="J108" s="788"/>
      <c r="K108" s="788"/>
      <c r="L108" s="788"/>
      <c r="M108" s="788"/>
      <c r="N108" s="788"/>
      <c r="O108" s="788"/>
      <c r="P108" s="788"/>
      <c r="Q108" s="788"/>
      <c r="R108" s="788"/>
      <c r="S108" s="788"/>
      <c r="T108" s="788"/>
      <c r="U108" s="788"/>
      <c r="V108" s="788"/>
      <c r="W108" s="788"/>
      <c r="X108" s="788"/>
      <c r="Y108" s="788"/>
      <c r="Z108" s="714"/>
      <c r="AA108" s="715"/>
    </row>
    <row r="109" spans="1:27" ht="11.25" customHeight="1" x14ac:dyDescent="0.15">
      <c r="A109" s="564"/>
      <c r="B109" s="736"/>
      <c r="C109" s="789"/>
      <c r="D109" s="790"/>
      <c r="E109" s="790"/>
      <c r="F109" s="790"/>
      <c r="G109" s="790"/>
      <c r="H109" s="790"/>
      <c r="I109" s="790"/>
      <c r="J109" s="790"/>
      <c r="K109" s="790"/>
      <c r="L109" s="790"/>
      <c r="M109" s="790"/>
      <c r="N109" s="790"/>
      <c r="O109" s="790"/>
      <c r="P109" s="790"/>
      <c r="Q109" s="790"/>
      <c r="R109" s="790"/>
      <c r="S109" s="790"/>
      <c r="T109" s="790"/>
      <c r="U109" s="790"/>
      <c r="V109" s="790"/>
      <c r="W109" s="790"/>
      <c r="X109" s="790"/>
      <c r="Y109" s="790"/>
      <c r="Z109" s="716"/>
      <c r="AA109" s="717"/>
    </row>
    <row r="110" spans="1:27" ht="15" customHeight="1" x14ac:dyDescent="0.15">
      <c r="A110" s="564"/>
      <c r="B110" s="735" t="s">
        <v>10</v>
      </c>
      <c r="C110" s="724" t="s">
        <v>649</v>
      </c>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14"/>
      <c r="AA110" s="715"/>
    </row>
    <row r="111" spans="1:27" ht="15" customHeight="1" x14ac:dyDescent="0.15">
      <c r="A111" s="564"/>
      <c r="B111" s="736"/>
      <c r="C111" s="732"/>
      <c r="D111" s="733"/>
      <c r="E111" s="733"/>
      <c r="F111" s="733"/>
      <c r="G111" s="733"/>
      <c r="H111" s="733"/>
      <c r="I111" s="733"/>
      <c r="J111" s="733"/>
      <c r="K111" s="733"/>
      <c r="L111" s="733"/>
      <c r="M111" s="733"/>
      <c r="N111" s="733"/>
      <c r="O111" s="733"/>
      <c r="P111" s="733"/>
      <c r="Q111" s="733"/>
      <c r="R111" s="733"/>
      <c r="S111" s="733"/>
      <c r="T111" s="733"/>
      <c r="U111" s="733"/>
      <c r="V111" s="733"/>
      <c r="W111" s="733"/>
      <c r="X111" s="733"/>
      <c r="Y111" s="733"/>
      <c r="Z111" s="716"/>
      <c r="AA111" s="717"/>
    </row>
    <row r="112" spans="1:27" ht="11.25" customHeight="1" x14ac:dyDescent="0.15">
      <c r="A112" s="564"/>
      <c r="B112" s="735" t="s">
        <v>11</v>
      </c>
      <c r="C112" s="787" t="s">
        <v>62</v>
      </c>
      <c r="D112" s="788"/>
      <c r="E112" s="788"/>
      <c r="F112" s="788"/>
      <c r="G112" s="788"/>
      <c r="H112" s="788"/>
      <c r="I112" s="788"/>
      <c r="J112" s="788"/>
      <c r="K112" s="788"/>
      <c r="L112" s="788"/>
      <c r="M112" s="788"/>
      <c r="N112" s="788"/>
      <c r="O112" s="788"/>
      <c r="P112" s="788"/>
      <c r="Q112" s="788"/>
      <c r="R112" s="788"/>
      <c r="S112" s="788"/>
      <c r="T112" s="788"/>
      <c r="U112" s="788"/>
      <c r="V112" s="788"/>
      <c r="W112" s="788"/>
      <c r="X112" s="788"/>
      <c r="Y112" s="788"/>
      <c r="Z112" s="714"/>
      <c r="AA112" s="715"/>
    </row>
    <row r="113" spans="1:27" ht="11.25" customHeight="1" x14ac:dyDescent="0.15">
      <c r="A113" s="564"/>
      <c r="B113" s="736"/>
      <c r="C113" s="789"/>
      <c r="D113" s="790"/>
      <c r="E113" s="790"/>
      <c r="F113" s="790"/>
      <c r="G113" s="790"/>
      <c r="H113" s="790"/>
      <c r="I113" s="790"/>
      <c r="J113" s="790"/>
      <c r="K113" s="790"/>
      <c r="L113" s="790"/>
      <c r="M113" s="790"/>
      <c r="N113" s="790"/>
      <c r="O113" s="790"/>
      <c r="P113" s="790"/>
      <c r="Q113" s="790"/>
      <c r="R113" s="790"/>
      <c r="S113" s="790"/>
      <c r="T113" s="790"/>
      <c r="U113" s="790"/>
      <c r="V113" s="790"/>
      <c r="W113" s="790"/>
      <c r="X113" s="790"/>
      <c r="Y113" s="790"/>
      <c r="Z113" s="716"/>
      <c r="AA113" s="717"/>
    </row>
    <row r="114" spans="1:27" ht="11.25" customHeight="1" x14ac:dyDescent="0.15">
      <c r="A114" s="564"/>
      <c r="B114" s="735" t="s">
        <v>13</v>
      </c>
      <c r="C114" s="787" t="s">
        <v>63</v>
      </c>
      <c r="D114" s="788"/>
      <c r="E114" s="788"/>
      <c r="F114" s="788"/>
      <c r="G114" s="788"/>
      <c r="H114" s="788"/>
      <c r="I114" s="788"/>
      <c r="J114" s="788"/>
      <c r="K114" s="788"/>
      <c r="L114" s="788"/>
      <c r="M114" s="788"/>
      <c r="N114" s="788"/>
      <c r="O114" s="788"/>
      <c r="P114" s="788"/>
      <c r="Q114" s="788"/>
      <c r="R114" s="788"/>
      <c r="S114" s="788"/>
      <c r="T114" s="788"/>
      <c r="U114" s="788"/>
      <c r="V114" s="788"/>
      <c r="W114" s="788"/>
      <c r="X114" s="788"/>
      <c r="Y114" s="788"/>
      <c r="Z114" s="714"/>
      <c r="AA114" s="715"/>
    </row>
    <row r="115" spans="1:27" ht="11.25" customHeight="1" x14ac:dyDescent="0.15">
      <c r="A115" s="564"/>
      <c r="B115" s="736"/>
      <c r="C115" s="789"/>
      <c r="D115" s="790"/>
      <c r="E115" s="790"/>
      <c r="F115" s="790"/>
      <c r="G115" s="790"/>
      <c r="H115" s="790"/>
      <c r="I115" s="790"/>
      <c r="J115" s="790"/>
      <c r="K115" s="790"/>
      <c r="L115" s="790"/>
      <c r="M115" s="790"/>
      <c r="N115" s="790"/>
      <c r="O115" s="790"/>
      <c r="P115" s="790"/>
      <c r="Q115" s="790"/>
      <c r="R115" s="790"/>
      <c r="S115" s="790"/>
      <c r="T115" s="790"/>
      <c r="U115" s="790"/>
      <c r="V115" s="790"/>
      <c r="W115" s="790"/>
      <c r="X115" s="790"/>
      <c r="Y115" s="790"/>
      <c r="Z115" s="716"/>
      <c r="AA115" s="717"/>
    </row>
    <row r="116" spans="1:27" ht="11.25" customHeight="1" x14ac:dyDescent="0.15">
      <c r="A116" s="564"/>
      <c r="B116" s="735" t="s">
        <v>14</v>
      </c>
      <c r="C116" s="724" t="s">
        <v>937</v>
      </c>
      <c r="D116" s="725"/>
      <c r="E116" s="725"/>
      <c r="F116" s="725"/>
      <c r="G116" s="725"/>
      <c r="H116" s="725"/>
      <c r="I116" s="725"/>
      <c r="J116" s="725"/>
      <c r="K116" s="725"/>
      <c r="L116" s="725"/>
      <c r="M116" s="725"/>
      <c r="N116" s="725"/>
      <c r="O116" s="725"/>
      <c r="P116" s="725"/>
      <c r="Q116" s="725"/>
      <c r="R116" s="725"/>
      <c r="S116" s="725"/>
      <c r="T116" s="725"/>
      <c r="U116" s="725"/>
      <c r="V116" s="725"/>
      <c r="W116" s="725"/>
      <c r="X116" s="725"/>
      <c r="Y116" s="725"/>
      <c r="Z116" s="714"/>
      <c r="AA116" s="715"/>
    </row>
    <row r="117" spans="1:27" ht="11.25" customHeight="1" x14ac:dyDescent="0.15">
      <c r="A117" s="564"/>
      <c r="B117" s="736"/>
      <c r="C117" s="732"/>
      <c r="D117" s="733"/>
      <c r="E117" s="733"/>
      <c r="F117" s="733"/>
      <c r="G117" s="733"/>
      <c r="H117" s="733"/>
      <c r="I117" s="733"/>
      <c r="J117" s="733"/>
      <c r="K117" s="733"/>
      <c r="L117" s="733"/>
      <c r="M117" s="733"/>
      <c r="N117" s="733"/>
      <c r="O117" s="733"/>
      <c r="P117" s="733"/>
      <c r="Q117" s="733"/>
      <c r="R117" s="733"/>
      <c r="S117" s="733"/>
      <c r="T117" s="733"/>
      <c r="U117" s="733"/>
      <c r="V117" s="733"/>
      <c r="W117" s="733"/>
      <c r="X117" s="733"/>
      <c r="Y117" s="733"/>
      <c r="Z117" s="716"/>
      <c r="AA117" s="717"/>
    </row>
    <row r="118" spans="1:27" ht="16.5" customHeight="1" x14ac:dyDescent="0.15">
      <c r="A118" s="541"/>
      <c r="B118" s="571" t="s">
        <v>293</v>
      </c>
      <c r="C118" s="564"/>
      <c r="D118" s="564"/>
      <c r="E118" s="564"/>
      <c r="F118" s="564"/>
      <c r="G118" s="564"/>
      <c r="H118" s="564"/>
      <c r="I118" s="564"/>
      <c r="J118" s="522"/>
      <c r="K118" s="522"/>
      <c r="L118" s="522"/>
      <c r="M118" s="522"/>
      <c r="N118" s="522"/>
      <c r="O118" s="522"/>
      <c r="P118" s="522"/>
      <c r="Q118" s="522"/>
      <c r="R118" s="522"/>
      <c r="S118" s="523"/>
      <c r="T118" s="523"/>
      <c r="U118" s="565"/>
      <c r="V118" s="565"/>
      <c r="W118" s="565"/>
      <c r="X118" s="565"/>
      <c r="Y118" s="565"/>
      <c r="Z118" s="565"/>
      <c r="AA118" s="565"/>
    </row>
    <row r="119" spans="1:27" ht="15" customHeight="1" x14ac:dyDescent="0.15">
      <c r="A119" s="564"/>
      <c r="B119" s="735" t="s">
        <v>16</v>
      </c>
      <c r="C119" s="791" t="s">
        <v>294</v>
      </c>
      <c r="D119" s="792"/>
      <c r="E119" s="792"/>
      <c r="F119" s="792"/>
      <c r="G119" s="792"/>
      <c r="H119" s="792"/>
      <c r="I119" s="792"/>
      <c r="J119" s="792"/>
      <c r="K119" s="792"/>
      <c r="L119" s="792"/>
      <c r="M119" s="792"/>
      <c r="N119" s="792"/>
      <c r="O119" s="792"/>
      <c r="P119" s="792"/>
      <c r="Q119" s="792"/>
      <c r="R119" s="792"/>
      <c r="S119" s="792"/>
      <c r="T119" s="792"/>
      <c r="U119" s="792"/>
      <c r="V119" s="792"/>
      <c r="W119" s="792"/>
      <c r="X119" s="792"/>
      <c r="Y119" s="792"/>
      <c r="Z119" s="714"/>
      <c r="AA119" s="715"/>
    </row>
    <row r="120" spans="1:27" ht="15" customHeight="1" x14ac:dyDescent="0.15">
      <c r="A120" s="564"/>
      <c r="B120" s="773"/>
      <c r="C120" s="793"/>
      <c r="D120" s="794"/>
      <c r="E120" s="794"/>
      <c r="F120" s="794"/>
      <c r="G120" s="794"/>
      <c r="H120" s="794"/>
      <c r="I120" s="794"/>
      <c r="J120" s="794"/>
      <c r="K120" s="794"/>
      <c r="L120" s="794"/>
      <c r="M120" s="794"/>
      <c r="N120" s="794"/>
      <c r="O120" s="794"/>
      <c r="P120" s="794"/>
      <c r="Q120" s="794"/>
      <c r="R120" s="794"/>
      <c r="S120" s="794"/>
      <c r="T120" s="794"/>
      <c r="U120" s="794"/>
      <c r="V120" s="794"/>
      <c r="W120" s="794"/>
      <c r="X120" s="794"/>
      <c r="Y120" s="794"/>
      <c r="Z120" s="716"/>
      <c r="AA120" s="717"/>
    </row>
    <row r="121" spans="1:27" ht="11.25" customHeight="1" x14ac:dyDescent="0.15">
      <c r="A121" s="564"/>
      <c r="B121" s="735" t="s">
        <v>7</v>
      </c>
      <c r="C121" s="724" t="s">
        <v>295</v>
      </c>
      <c r="D121" s="725"/>
      <c r="E121" s="725"/>
      <c r="F121" s="725"/>
      <c r="G121" s="725"/>
      <c r="H121" s="725"/>
      <c r="I121" s="725"/>
      <c r="J121" s="725"/>
      <c r="K121" s="725"/>
      <c r="L121" s="725"/>
      <c r="M121" s="725"/>
      <c r="N121" s="725"/>
      <c r="O121" s="725"/>
      <c r="P121" s="725"/>
      <c r="Q121" s="725"/>
      <c r="R121" s="725"/>
      <c r="S121" s="725"/>
      <c r="T121" s="725"/>
      <c r="U121" s="725"/>
      <c r="V121" s="725"/>
      <c r="W121" s="725"/>
      <c r="X121" s="725"/>
      <c r="Y121" s="725"/>
      <c r="Z121" s="714"/>
      <c r="AA121" s="715"/>
    </row>
    <row r="122" spans="1:27" ht="11.25" customHeight="1" x14ac:dyDescent="0.15">
      <c r="A122" s="564"/>
      <c r="B122" s="736"/>
      <c r="C122" s="732"/>
      <c r="D122" s="733"/>
      <c r="E122" s="733"/>
      <c r="F122" s="733"/>
      <c r="G122" s="733"/>
      <c r="H122" s="733"/>
      <c r="I122" s="733"/>
      <c r="J122" s="733"/>
      <c r="K122" s="733"/>
      <c r="L122" s="733"/>
      <c r="M122" s="733"/>
      <c r="N122" s="733"/>
      <c r="O122" s="733"/>
      <c r="P122" s="733"/>
      <c r="Q122" s="733"/>
      <c r="R122" s="733"/>
      <c r="S122" s="733"/>
      <c r="T122" s="733"/>
      <c r="U122" s="733"/>
      <c r="V122" s="733"/>
      <c r="W122" s="733"/>
      <c r="X122" s="733"/>
      <c r="Y122" s="733"/>
      <c r="Z122" s="716"/>
      <c r="AA122" s="717"/>
    </row>
    <row r="123" spans="1:27" ht="12" customHeight="1" x14ac:dyDescent="0.15">
      <c r="A123" s="564"/>
      <c r="B123" s="555"/>
      <c r="C123" s="568"/>
      <c r="D123" s="568"/>
      <c r="E123" s="568"/>
      <c r="F123" s="568"/>
      <c r="G123" s="568"/>
      <c r="H123" s="568"/>
      <c r="I123" s="568"/>
      <c r="J123" s="568"/>
      <c r="K123" s="568"/>
      <c r="L123" s="568"/>
      <c r="M123" s="568"/>
      <c r="N123" s="568"/>
      <c r="O123" s="568"/>
      <c r="P123" s="568"/>
      <c r="Q123" s="568"/>
      <c r="R123" s="568"/>
      <c r="S123" s="568"/>
      <c r="T123" s="568"/>
      <c r="U123" s="568"/>
      <c r="V123" s="568"/>
      <c r="W123" s="568"/>
      <c r="X123" s="568"/>
      <c r="Y123" s="569"/>
      <c r="Z123" s="569"/>
      <c r="AA123" s="569"/>
    </row>
    <row r="124" spans="1:27" ht="18" customHeight="1" x14ac:dyDescent="0.15">
      <c r="A124" s="564"/>
      <c r="B124" s="572" t="s">
        <v>268</v>
      </c>
      <c r="C124" s="573"/>
      <c r="D124" s="573"/>
      <c r="E124" s="573"/>
      <c r="F124" s="573"/>
      <c r="G124" s="573"/>
      <c r="H124" s="573"/>
      <c r="I124" s="573"/>
      <c r="J124" s="573"/>
      <c r="K124" s="573"/>
      <c r="L124" s="573"/>
      <c r="M124" s="573"/>
      <c r="N124" s="573"/>
      <c r="O124" s="573"/>
      <c r="P124" s="573"/>
      <c r="Q124" s="573"/>
      <c r="R124" s="573"/>
      <c r="S124" s="573"/>
      <c r="T124" s="573"/>
      <c r="U124" s="573"/>
      <c r="V124" s="573"/>
      <c r="W124" s="573"/>
      <c r="X124" s="573"/>
      <c r="Y124" s="569"/>
      <c r="Z124" s="569"/>
      <c r="AA124" s="569"/>
    </row>
    <row r="125" spans="1:27" ht="12.75" customHeight="1" x14ac:dyDescent="0.15">
      <c r="A125" s="564"/>
      <c r="B125" s="572"/>
      <c r="C125" s="573"/>
      <c r="D125" s="573"/>
      <c r="E125" s="573"/>
      <c r="F125" s="573"/>
      <c r="G125" s="573"/>
      <c r="H125" s="573"/>
      <c r="I125" s="573"/>
      <c r="J125" s="573"/>
      <c r="K125" s="573"/>
      <c r="L125" s="573"/>
      <c r="M125" s="573"/>
      <c r="N125" s="573"/>
      <c r="O125" s="573"/>
      <c r="P125" s="573"/>
      <c r="Q125" s="573"/>
      <c r="R125" s="573"/>
      <c r="S125" s="573"/>
      <c r="T125" s="573"/>
      <c r="U125" s="573"/>
      <c r="V125" s="573"/>
      <c r="W125" s="573"/>
      <c r="X125" s="573"/>
      <c r="Y125" s="569"/>
      <c r="Z125" s="569"/>
      <c r="AA125" s="569"/>
    </row>
    <row r="126" spans="1:27" ht="12.75" customHeight="1" x14ac:dyDescent="0.15">
      <c r="A126" s="564"/>
      <c r="B126" s="564"/>
      <c r="C126" s="564"/>
      <c r="D126" s="564"/>
      <c r="E126" s="564"/>
      <c r="F126" s="564"/>
      <c r="G126" s="564"/>
      <c r="H126" s="564"/>
      <c r="I126" s="564"/>
      <c r="J126" s="522"/>
      <c r="K126" s="522"/>
      <c r="L126" s="522"/>
      <c r="M126" s="522"/>
      <c r="N126" s="522"/>
      <c r="O126" s="522"/>
      <c r="P126" s="522"/>
      <c r="Q126" s="522"/>
      <c r="R126" s="522"/>
      <c r="S126" s="523"/>
      <c r="T126" s="523"/>
      <c r="U126" s="523"/>
      <c r="V126" s="523"/>
      <c r="W126" s="523"/>
      <c r="X126" s="523"/>
      <c r="Y126" s="574"/>
      <c r="Z126" s="574"/>
      <c r="AA126" s="574"/>
    </row>
    <row r="127" spans="1:27" ht="6" hidden="1" customHeight="1" x14ac:dyDescent="0.15">
      <c r="A127" s="564"/>
      <c r="B127" s="564"/>
      <c r="C127" s="564"/>
      <c r="D127" s="564"/>
      <c r="E127" s="564"/>
      <c r="F127" s="564"/>
      <c r="G127" s="564"/>
      <c r="H127" s="564"/>
      <c r="I127" s="564"/>
      <c r="J127" s="522"/>
      <c r="K127" s="522"/>
      <c r="L127" s="522"/>
      <c r="M127" s="522"/>
      <c r="N127" s="522"/>
      <c r="O127" s="522"/>
      <c r="P127" s="522"/>
      <c r="Q127" s="522"/>
      <c r="R127" s="522"/>
      <c r="S127" s="523"/>
      <c r="T127" s="523"/>
      <c r="U127" s="523"/>
      <c r="V127" s="523"/>
      <c r="W127" s="523"/>
      <c r="X127" s="523"/>
      <c r="Y127" s="574"/>
      <c r="Z127" s="574"/>
      <c r="AA127" s="574"/>
    </row>
    <row r="128" spans="1:27" x14ac:dyDescent="0.15">
      <c r="A128" s="562" t="s">
        <v>24</v>
      </c>
      <c r="B128" s="564"/>
      <c r="C128" s="564"/>
      <c r="D128" s="564"/>
      <c r="E128" s="564"/>
      <c r="F128" s="564"/>
      <c r="G128" s="564"/>
      <c r="H128" s="564"/>
      <c r="I128" s="564"/>
      <c r="J128" s="522"/>
      <c r="K128" s="522"/>
      <c r="L128" s="522"/>
      <c r="M128" s="522"/>
      <c r="N128" s="522"/>
      <c r="O128" s="522"/>
      <c r="P128" s="522"/>
      <c r="Q128" s="522"/>
      <c r="R128" s="522"/>
      <c r="S128" s="523"/>
      <c r="T128" s="523"/>
      <c r="U128" s="523"/>
      <c r="V128" s="523"/>
      <c r="W128" s="523"/>
      <c r="X128" s="523"/>
      <c r="Y128" s="574"/>
      <c r="Z128" s="574"/>
      <c r="AA128" s="574"/>
    </row>
    <row r="129" spans="1:27" ht="18" customHeight="1" x14ac:dyDescent="0.15">
      <c r="A129" s="541" t="s">
        <v>119</v>
      </c>
      <c r="B129" s="564"/>
      <c r="C129" s="564"/>
      <c r="D129" s="564"/>
      <c r="E129" s="564"/>
      <c r="F129" s="564"/>
      <c r="G129" s="564"/>
      <c r="H129" s="564"/>
      <c r="I129" s="564"/>
      <c r="J129" s="522"/>
      <c r="K129" s="522"/>
      <c r="L129" s="522"/>
      <c r="M129" s="522"/>
      <c r="N129" s="522"/>
      <c r="O129" s="522"/>
      <c r="P129" s="522"/>
      <c r="Q129" s="522"/>
      <c r="R129" s="522"/>
      <c r="S129" s="523"/>
      <c r="T129" s="523"/>
      <c r="U129" s="875"/>
      <c r="V129" s="875"/>
      <c r="W129" s="875"/>
      <c r="X129" s="875"/>
      <c r="Y129" s="875"/>
      <c r="Z129" s="875"/>
      <c r="AA129" s="875"/>
    </row>
    <row r="130" spans="1:27" ht="15" customHeight="1" x14ac:dyDescent="0.15">
      <c r="A130" s="564"/>
      <c r="B130" s="735" t="s">
        <v>16</v>
      </c>
      <c r="C130" s="781" t="s">
        <v>12</v>
      </c>
      <c r="D130" s="782"/>
      <c r="E130" s="782"/>
      <c r="F130" s="782"/>
      <c r="G130" s="782"/>
      <c r="H130" s="782"/>
      <c r="I130" s="782"/>
      <c r="J130" s="782"/>
      <c r="K130" s="782"/>
      <c r="L130" s="782"/>
      <c r="M130" s="782"/>
      <c r="N130" s="782"/>
      <c r="O130" s="782"/>
      <c r="P130" s="782"/>
      <c r="Q130" s="782"/>
      <c r="R130" s="782"/>
      <c r="S130" s="782"/>
      <c r="T130" s="782"/>
      <c r="U130" s="782"/>
      <c r="V130" s="782"/>
      <c r="W130" s="782"/>
      <c r="X130" s="782"/>
      <c r="Y130" s="782"/>
      <c r="Z130" s="714"/>
      <c r="AA130" s="715"/>
    </row>
    <row r="131" spans="1:27" ht="15" customHeight="1" x14ac:dyDescent="0.15">
      <c r="A131" s="564"/>
      <c r="B131" s="736"/>
      <c r="C131" s="783"/>
      <c r="D131" s="784"/>
      <c r="E131" s="784"/>
      <c r="F131" s="784"/>
      <c r="G131" s="784"/>
      <c r="H131" s="784"/>
      <c r="I131" s="784"/>
      <c r="J131" s="784"/>
      <c r="K131" s="784"/>
      <c r="L131" s="784"/>
      <c r="M131" s="784"/>
      <c r="N131" s="784"/>
      <c r="O131" s="784"/>
      <c r="P131" s="784"/>
      <c r="Q131" s="784"/>
      <c r="R131" s="784"/>
      <c r="S131" s="784"/>
      <c r="T131" s="784"/>
      <c r="U131" s="784"/>
      <c r="V131" s="784"/>
      <c r="W131" s="784"/>
      <c r="X131" s="784"/>
      <c r="Y131" s="784"/>
      <c r="Z131" s="716"/>
      <c r="AA131" s="717"/>
    </row>
    <row r="132" spans="1:27" ht="15" customHeight="1" x14ac:dyDescent="0.15">
      <c r="A132" s="564"/>
      <c r="B132" s="735" t="s">
        <v>7</v>
      </c>
      <c r="C132" s="724" t="s">
        <v>120</v>
      </c>
      <c r="D132" s="725"/>
      <c r="E132" s="725"/>
      <c r="F132" s="725"/>
      <c r="G132" s="725"/>
      <c r="H132" s="725"/>
      <c r="I132" s="725"/>
      <c r="J132" s="725"/>
      <c r="K132" s="725"/>
      <c r="L132" s="725"/>
      <c r="M132" s="725"/>
      <c r="N132" s="725"/>
      <c r="O132" s="725"/>
      <c r="P132" s="725"/>
      <c r="Q132" s="725"/>
      <c r="R132" s="725"/>
      <c r="S132" s="725"/>
      <c r="T132" s="725"/>
      <c r="U132" s="725"/>
      <c r="V132" s="725"/>
      <c r="W132" s="725"/>
      <c r="X132" s="725"/>
      <c r="Y132" s="725"/>
      <c r="Z132" s="714"/>
      <c r="AA132" s="715"/>
    </row>
    <row r="133" spans="1:27" ht="15" customHeight="1" x14ac:dyDescent="0.15">
      <c r="A133" s="564"/>
      <c r="B133" s="736"/>
      <c r="C133" s="732"/>
      <c r="D133" s="733"/>
      <c r="E133" s="733"/>
      <c r="F133" s="733"/>
      <c r="G133" s="733"/>
      <c r="H133" s="733"/>
      <c r="I133" s="733"/>
      <c r="J133" s="733"/>
      <c r="K133" s="733"/>
      <c r="L133" s="733"/>
      <c r="M133" s="733"/>
      <c r="N133" s="733"/>
      <c r="O133" s="733"/>
      <c r="P133" s="733"/>
      <c r="Q133" s="733"/>
      <c r="R133" s="733"/>
      <c r="S133" s="733"/>
      <c r="T133" s="733"/>
      <c r="U133" s="733"/>
      <c r="V133" s="733"/>
      <c r="W133" s="733"/>
      <c r="X133" s="733"/>
      <c r="Y133" s="733"/>
      <c r="Z133" s="716"/>
      <c r="AA133" s="717"/>
    </row>
    <row r="134" spans="1:27" ht="11.25" customHeight="1" x14ac:dyDescent="0.15">
      <c r="A134" s="564"/>
      <c r="B134" s="735" t="s">
        <v>17</v>
      </c>
      <c r="C134" s="724" t="s">
        <v>64</v>
      </c>
      <c r="D134" s="725"/>
      <c r="E134" s="725"/>
      <c r="F134" s="725"/>
      <c r="G134" s="725"/>
      <c r="H134" s="725"/>
      <c r="I134" s="725"/>
      <c r="J134" s="725"/>
      <c r="K134" s="725"/>
      <c r="L134" s="725"/>
      <c r="M134" s="725"/>
      <c r="N134" s="725"/>
      <c r="O134" s="725"/>
      <c r="P134" s="725"/>
      <c r="Q134" s="725"/>
      <c r="R134" s="725"/>
      <c r="S134" s="725"/>
      <c r="T134" s="725"/>
      <c r="U134" s="725"/>
      <c r="V134" s="725"/>
      <c r="W134" s="725"/>
      <c r="X134" s="725"/>
      <c r="Y134" s="725"/>
      <c r="Z134" s="714"/>
      <c r="AA134" s="715"/>
    </row>
    <row r="135" spans="1:27" ht="11.25" customHeight="1" x14ac:dyDescent="0.15">
      <c r="A135" s="564"/>
      <c r="B135" s="736"/>
      <c r="C135" s="732"/>
      <c r="D135" s="733"/>
      <c r="E135" s="733"/>
      <c r="F135" s="733"/>
      <c r="G135" s="733"/>
      <c r="H135" s="733"/>
      <c r="I135" s="733"/>
      <c r="J135" s="733"/>
      <c r="K135" s="733"/>
      <c r="L135" s="733"/>
      <c r="M135" s="733"/>
      <c r="N135" s="733"/>
      <c r="O135" s="733"/>
      <c r="P135" s="733"/>
      <c r="Q135" s="733"/>
      <c r="R135" s="733"/>
      <c r="S135" s="733"/>
      <c r="T135" s="733"/>
      <c r="U135" s="733"/>
      <c r="V135" s="733"/>
      <c r="W135" s="733"/>
      <c r="X135" s="733"/>
      <c r="Y135" s="733"/>
      <c r="Z135" s="716"/>
      <c r="AA135" s="717"/>
    </row>
    <row r="136" spans="1:27" ht="11.25" customHeight="1" x14ac:dyDescent="0.15">
      <c r="A136" s="564"/>
      <c r="B136" s="735" t="s">
        <v>9</v>
      </c>
      <c r="C136" s="724" t="s">
        <v>80</v>
      </c>
      <c r="D136" s="725"/>
      <c r="E136" s="725"/>
      <c r="F136" s="725"/>
      <c r="G136" s="725"/>
      <c r="H136" s="725"/>
      <c r="I136" s="725"/>
      <c r="J136" s="725"/>
      <c r="K136" s="725"/>
      <c r="L136" s="725"/>
      <c r="M136" s="725"/>
      <c r="N136" s="725"/>
      <c r="O136" s="725"/>
      <c r="P136" s="725"/>
      <c r="Q136" s="725"/>
      <c r="R136" s="725"/>
      <c r="S136" s="725"/>
      <c r="T136" s="725"/>
      <c r="U136" s="725"/>
      <c r="V136" s="725"/>
      <c r="W136" s="725"/>
      <c r="X136" s="725"/>
      <c r="Y136" s="725"/>
      <c r="Z136" s="714"/>
      <c r="AA136" s="715"/>
    </row>
    <row r="137" spans="1:27" ht="11.25" customHeight="1" x14ac:dyDescent="0.15">
      <c r="A137" s="564"/>
      <c r="B137" s="736"/>
      <c r="C137" s="732"/>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16"/>
      <c r="AA137" s="717"/>
    </row>
    <row r="138" spans="1:27" ht="15" customHeight="1" x14ac:dyDescent="0.15">
      <c r="A138" s="564"/>
      <c r="B138" s="735" t="s">
        <v>8</v>
      </c>
      <c r="C138" s="724" t="s">
        <v>257</v>
      </c>
      <c r="D138" s="725"/>
      <c r="E138" s="725"/>
      <c r="F138" s="725"/>
      <c r="G138" s="725"/>
      <c r="H138" s="725"/>
      <c r="I138" s="725"/>
      <c r="J138" s="725"/>
      <c r="K138" s="725"/>
      <c r="L138" s="725"/>
      <c r="M138" s="725"/>
      <c r="N138" s="725"/>
      <c r="O138" s="725"/>
      <c r="P138" s="725"/>
      <c r="Q138" s="725"/>
      <c r="R138" s="725"/>
      <c r="S138" s="725"/>
      <c r="T138" s="725"/>
      <c r="U138" s="725"/>
      <c r="V138" s="725"/>
      <c r="W138" s="725"/>
      <c r="X138" s="725"/>
      <c r="Y138" s="725"/>
      <c r="Z138" s="714"/>
      <c r="AA138" s="715"/>
    </row>
    <row r="139" spans="1:27" s="53" customFormat="1" ht="15" customHeight="1" x14ac:dyDescent="0.15">
      <c r="A139" s="555"/>
      <c r="B139" s="736"/>
      <c r="C139" s="732"/>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16"/>
      <c r="AA139" s="717"/>
    </row>
    <row r="140" spans="1:27" ht="15" customHeight="1" x14ac:dyDescent="0.15">
      <c r="A140" s="564"/>
      <c r="B140" s="735" t="s">
        <v>10</v>
      </c>
      <c r="C140" s="724" t="s">
        <v>85</v>
      </c>
      <c r="D140" s="725"/>
      <c r="E140" s="725"/>
      <c r="F140" s="725"/>
      <c r="G140" s="725"/>
      <c r="H140" s="725"/>
      <c r="I140" s="725"/>
      <c r="J140" s="725"/>
      <c r="K140" s="725"/>
      <c r="L140" s="725"/>
      <c r="M140" s="725"/>
      <c r="N140" s="725"/>
      <c r="O140" s="725"/>
      <c r="P140" s="725"/>
      <c r="Q140" s="725"/>
      <c r="R140" s="725"/>
      <c r="S140" s="725"/>
      <c r="T140" s="725"/>
      <c r="U140" s="725"/>
      <c r="V140" s="725"/>
      <c r="W140" s="725"/>
      <c r="X140" s="725"/>
      <c r="Y140" s="725"/>
      <c r="Z140" s="714"/>
      <c r="AA140" s="715"/>
    </row>
    <row r="141" spans="1:27" ht="15" customHeight="1" x14ac:dyDescent="0.15">
      <c r="A141" s="564"/>
      <c r="B141" s="736"/>
      <c r="C141" s="732"/>
      <c r="D141" s="733"/>
      <c r="E141" s="733"/>
      <c r="F141" s="733"/>
      <c r="G141" s="733"/>
      <c r="H141" s="733"/>
      <c r="I141" s="733"/>
      <c r="J141" s="733"/>
      <c r="K141" s="733"/>
      <c r="L141" s="733"/>
      <c r="M141" s="733"/>
      <c r="N141" s="733"/>
      <c r="O141" s="733"/>
      <c r="P141" s="733"/>
      <c r="Q141" s="733"/>
      <c r="R141" s="733"/>
      <c r="S141" s="733"/>
      <c r="T141" s="733"/>
      <c r="U141" s="733"/>
      <c r="V141" s="733"/>
      <c r="W141" s="733"/>
      <c r="X141" s="733"/>
      <c r="Y141" s="733"/>
      <c r="Z141" s="716"/>
      <c r="AA141" s="717"/>
    </row>
    <row r="142" spans="1:27" ht="15" customHeight="1" x14ac:dyDescent="0.15">
      <c r="A142" s="564"/>
      <c r="B142" s="735" t="s">
        <v>11</v>
      </c>
      <c r="C142" s="724" t="s">
        <v>341</v>
      </c>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14"/>
      <c r="AA142" s="715"/>
    </row>
    <row r="143" spans="1:27" ht="15" customHeight="1" x14ac:dyDescent="0.15">
      <c r="A143" s="564"/>
      <c r="B143" s="736"/>
      <c r="C143" s="732"/>
      <c r="D143" s="733"/>
      <c r="E143" s="733"/>
      <c r="F143" s="733"/>
      <c r="G143" s="733"/>
      <c r="H143" s="733"/>
      <c r="I143" s="733"/>
      <c r="J143" s="733"/>
      <c r="K143" s="733"/>
      <c r="L143" s="733"/>
      <c r="M143" s="733"/>
      <c r="N143" s="733"/>
      <c r="O143" s="733"/>
      <c r="P143" s="733"/>
      <c r="Q143" s="733"/>
      <c r="R143" s="733"/>
      <c r="S143" s="733"/>
      <c r="T143" s="733"/>
      <c r="U143" s="733"/>
      <c r="V143" s="733"/>
      <c r="W143" s="733"/>
      <c r="X143" s="733"/>
      <c r="Y143" s="733"/>
      <c r="Z143" s="716"/>
      <c r="AA143" s="717"/>
    </row>
    <row r="144" spans="1:27" ht="58.5" customHeight="1" x14ac:dyDescent="0.15">
      <c r="A144" s="564"/>
      <c r="B144" s="735" t="s">
        <v>13</v>
      </c>
      <c r="C144" s="724" t="s">
        <v>349</v>
      </c>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14"/>
      <c r="AA144" s="715"/>
    </row>
    <row r="145" spans="1:27" s="53" customFormat="1" ht="58.5" customHeight="1" x14ac:dyDescent="0.15">
      <c r="A145" s="555"/>
      <c r="B145" s="736"/>
      <c r="C145" s="732"/>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16"/>
      <c r="AA145" s="717"/>
    </row>
    <row r="146" spans="1:27" ht="15" customHeight="1" x14ac:dyDescent="0.15">
      <c r="A146" s="564"/>
      <c r="B146" s="735" t="s">
        <v>14</v>
      </c>
      <c r="C146" s="724" t="s">
        <v>342</v>
      </c>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25"/>
      <c r="Z146" s="714"/>
      <c r="AA146" s="715"/>
    </row>
    <row r="147" spans="1:27" ht="15" customHeight="1" x14ac:dyDescent="0.15">
      <c r="A147" s="564"/>
      <c r="B147" s="736"/>
      <c r="C147" s="732"/>
      <c r="D147" s="733"/>
      <c r="E147" s="733"/>
      <c r="F147" s="733"/>
      <c r="G147" s="733"/>
      <c r="H147" s="733"/>
      <c r="I147" s="733"/>
      <c r="J147" s="733"/>
      <c r="K147" s="733"/>
      <c r="L147" s="733"/>
      <c r="M147" s="733"/>
      <c r="N147" s="733"/>
      <c r="O147" s="733"/>
      <c r="P147" s="733"/>
      <c r="Q147" s="733"/>
      <c r="R147" s="733"/>
      <c r="S147" s="733"/>
      <c r="T147" s="733"/>
      <c r="U147" s="733"/>
      <c r="V147" s="733"/>
      <c r="W147" s="733"/>
      <c r="X147" s="733"/>
      <c r="Y147" s="733"/>
      <c r="Z147" s="716"/>
      <c r="AA147" s="717"/>
    </row>
    <row r="148" spans="1:27" ht="12.75" customHeight="1" x14ac:dyDescent="0.15">
      <c r="A148" s="564"/>
      <c r="B148" s="555"/>
      <c r="C148" s="568"/>
      <c r="D148" s="568"/>
      <c r="E148" s="568"/>
      <c r="F148" s="568"/>
      <c r="G148" s="568"/>
      <c r="H148" s="568"/>
      <c r="I148" s="568"/>
      <c r="J148" s="568"/>
      <c r="K148" s="568"/>
      <c r="L148" s="568"/>
      <c r="M148" s="568"/>
      <c r="N148" s="568"/>
      <c r="O148" s="568"/>
      <c r="P148" s="568"/>
      <c r="Q148" s="568"/>
      <c r="R148" s="568"/>
      <c r="S148" s="568"/>
      <c r="T148" s="568"/>
      <c r="U148" s="568"/>
      <c r="V148" s="568"/>
      <c r="W148" s="568"/>
      <c r="X148" s="568"/>
      <c r="Y148" s="568"/>
      <c r="Z148" s="569"/>
      <c r="AA148" s="569"/>
    </row>
    <row r="149" spans="1:27" ht="18" customHeight="1" x14ac:dyDescent="0.15">
      <c r="A149" s="541" t="s">
        <v>971</v>
      </c>
      <c r="B149" s="563"/>
      <c r="C149" s="559"/>
      <c r="D149" s="559"/>
      <c r="E149" s="559"/>
      <c r="F149" s="559"/>
      <c r="G149" s="559"/>
      <c r="H149" s="559"/>
      <c r="I149" s="559"/>
      <c r="J149" s="559"/>
      <c r="K149" s="559"/>
      <c r="L149" s="559"/>
      <c r="M149" s="559"/>
      <c r="N149" s="559"/>
      <c r="O149" s="559"/>
      <c r="P149" s="559"/>
      <c r="Q149" s="559"/>
      <c r="R149" s="559"/>
      <c r="S149" s="559"/>
      <c r="T149" s="559"/>
      <c r="U149" s="559"/>
      <c r="V149" s="559"/>
      <c r="W149" s="559"/>
      <c r="X149" s="559"/>
      <c r="Y149" s="559"/>
      <c r="Z149" s="559"/>
      <c r="AA149" s="559"/>
    </row>
    <row r="150" spans="1:27" ht="11.25" customHeight="1" x14ac:dyDescent="0.15">
      <c r="A150" s="564"/>
      <c r="B150" s="735" t="s">
        <v>16</v>
      </c>
      <c r="C150" s="781" t="s">
        <v>332</v>
      </c>
      <c r="D150" s="782"/>
      <c r="E150" s="782"/>
      <c r="F150" s="782"/>
      <c r="G150" s="782"/>
      <c r="H150" s="782"/>
      <c r="I150" s="782"/>
      <c r="J150" s="782"/>
      <c r="K150" s="782"/>
      <c r="L150" s="782"/>
      <c r="M150" s="782"/>
      <c r="N150" s="782"/>
      <c r="O150" s="782"/>
      <c r="P150" s="782"/>
      <c r="Q150" s="782"/>
      <c r="R150" s="782"/>
      <c r="S150" s="782"/>
      <c r="T150" s="782"/>
      <c r="U150" s="782"/>
      <c r="V150" s="782"/>
      <c r="W150" s="782"/>
      <c r="X150" s="782"/>
      <c r="Y150" s="782"/>
      <c r="Z150" s="714"/>
      <c r="AA150" s="715"/>
    </row>
    <row r="151" spans="1:27" ht="11.25" customHeight="1" x14ac:dyDescent="0.15">
      <c r="A151" s="564"/>
      <c r="B151" s="736"/>
      <c r="C151" s="783"/>
      <c r="D151" s="784"/>
      <c r="E151" s="784"/>
      <c r="F151" s="784"/>
      <c r="G151" s="784"/>
      <c r="H151" s="784"/>
      <c r="I151" s="784"/>
      <c r="J151" s="784"/>
      <c r="K151" s="784"/>
      <c r="L151" s="784"/>
      <c r="M151" s="784"/>
      <c r="N151" s="784"/>
      <c r="O151" s="784"/>
      <c r="P151" s="784"/>
      <c r="Q151" s="784"/>
      <c r="R151" s="784"/>
      <c r="S151" s="784"/>
      <c r="T151" s="784"/>
      <c r="U151" s="784"/>
      <c r="V151" s="784"/>
      <c r="W151" s="784"/>
      <c r="X151" s="784"/>
      <c r="Y151" s="784"/>
      <c r="Z151" s="716"/>
      <c r="AA151" s="717"/>
    </row>
    <row r="152" spans="1:27" ht="15" customHeight="1" x14ac:dyDescent="0.15">
      <c r="A152" s="564"/>
      <c r="B152" s="735" t="s">
        <v>7</v>
      </c>
      <c r="C152" s="724" t="s">
        <v>337</v>
      </c>
      <c r="D152" s="725"/>
      <c r="E152" s="725"/>
      <c r="F152" s="725"/>
      <c r="G152" s="725"/>
      <c r="H152" s="725"/>
      <c r="I152" s="725"/>
      <c r="J152" s="725"/>
      <c r="K152" s="725"/>
      <c r="L152" s="725"/>
      <c r="M152" s="725"/>
      <c r="N152" s="725"/>
      <c r="O152" s="725"/>
      <c r="P152" s="725"/>
      <c r="Q152" s="725"/>
      <c r="R152" s="725"/>
      <c r="S152" s="725"/>
      <c r="T152" s="725"/>
      <c r="U152" s="725"/>
      <c r="V152" s="725"/>
      <c r="W152" s="725"/>
      <c r="X152" s="725"/>
      <c r="Y152" s="725"/>
      <c r="Z152" s="714"/>
      <c r="AA152" s="715"/>
    </row>
    <row r="153" spans="1:27" ht="15" customHeight="1" x14ac:dyDescent="0.15">
      <c r="A153" s="564"/>
      <c r="B153" s="736"/>
      <c r="C153" s="732"/>
      <c r="D153" s="733"/>
      <c r="E153" s="733"/>
      <c r="F153" s="733"/>
      <c r="G153" s="733"/>
      <c r="H153" s="733"/>
      <c r="I153" s="733"/>
      <c r="J153" s="733"/>
      <c r="K153" s="733"/>
      <c r="L153" s="733"/>
      <c r="M153" s="733"/>
      <c r="N153" s="733"/>
      <c r="O153" s="733"/>
      <c r="P153" s="733"/>
      <c r="Q153" s="733"/>
      <c r="R153" s="733"/>
      <c r="S153" s="733"/>
      <c r="T153" s="733"/>
      <c r="U153" s="733"/>
      <c r="V153" s="733"/>
      <c r="W153" s="733"/>
      <c r="X153" s="733"/>
      <c r="Y153" s="733"/>
      <c r="Z153" s="716"/>
      <c r="AA153" s="717"/>
    </row>
    <row r="154" spans="1:27" ht="15" customHeight="1" x14ac:dyDescent="0.15">
      <c r="A154" s="564"/>
      <c r="B154" s="735" t="s">
        <v>17</v>
      </c>
      <c r="C154" s="724" t="s">
        <v>333</v>
      </c>
      <c r="D154" s="725"/>
      <c r="E154" s="725"/>
      <c r="F154" s="725"/>
      <c r="G154" s="725"/>
      <c r="H154" s="725"/>
      <c r="I154" s="725"/>
      <c r="J154" s="725"/>
      <c r="K154" s="725"/>
      <c r="L154" s="725"/>
      <c r="M154" s="725"/>
      <c r="N154" s="725"/>
      <c r="O154" s="725"/>
      <c r="P154" s="725"/>
      <c r="Q154" s="725"/>
      <c r="R154" s="725"/>
      <c r="S154" s="725"/>
      <c r="T154" s="725"/>
      <c r="U154" s="725"/>
      <c r="V154" s="725"/>
      <c r="W154" s="725"/>
      <c r="X154" s="725"/>
      <c r="Y154" s="725"/>
      <c r="Z154" s="714"/>
      <c r="AA154" s="715"/>
    </row>
    <row r="155" spans="1:27" ht="15" customHeight="1" x14ac:dyDescent="0.15">
      <c r="A155" s="564"/>
      <c r="B155" s="736"/>
      <c r="C155" s="732"/>
      <c r="D155" s="733"/>
      <c r="E155" s="733"/>
      <c r="F155" s="733"/>
      <c r="G155" s="733"/>
      <c r="H155" s="733"/>
      <c r="I155" s="733"/>
      <c r="J155" s="733"/>
      <c r="K155" s="733"/>
      <c r="L155" s="733"/>
      <c r="M155" s="733"/>
      <c r="N155" s="733"/>
      <c r="O155" s="733"/>
      <c r="P155" s="733"/>
      <c r="Q155" s="733"/>
      <c r="R155" s="733"/>
      <c r="S155" s="733"/>
      <c r="T155" s="733"/>
      <c r="U155" s="733"/>
      <c r="V155" s="733"/>
      <c r="W155" s="733"/>
      <c r="X155" s="733"/>
      <c r="Y155" s="733"/>
      <c r="Z155" s="716"/>
      <c r="AA155" s="717"/>
    </row>
    <row r="156" spans="1:27" ht="12.75" customHeight="1" x14ac:dyDescent="0.15">
      <c r="A156" s="564"/>
      <c r="B156" s="555"/>
      <c r="C156" s="568"/>
      <c r="D156" s="568"/>
      <c r="E156" s="568"/>
      <c r="F156" s="568"/>
      <c r="G156" s="568"/>
      <c r="H156" s="568"/>
      <c r="I156" s="568"/>
      <c r="J156" s="568"/>
      <c r="K156" s="568"/>
      <c r="L156" s="568"/>
      <c r="M156" s="568"/>
      <c r="N156" s="568"/>
      <c r="O156" s="568"/>
      <c r="P156" s="568"/>
      <c r="Q156" s="568"/>
      <c r="R156" s="568"/>
      <c r="S156" s="568"/>
      <c r="T156" s="568"/>
      <c r="U156" s="568"/>
      <c r="V156" s="568"/>
      <c r="W156" s="568"/>
      <c r="X156" s="568"/>
      <c r="Y156" s="569"/>
      <c r="Z156" s="569"/>
      <c r="AA156" s="569"/>
    </row>
    <row r="157" spans="1:27" ht="18" customHeight="1" x14ac:dyDescent="0.15">
      <c r="A157" s="541" t="s">
        <v>350</v>
      </c>
      <c r="B157" s="564"/>
      <c r="C157" s="564"/>
      <c r="D157" s="564"/>
      <c r="E157" s="564"/>
      <c r="F157" s="564"/>
      <c r="G157" s="564"/>
      <c r="H157" s="564"/>
      <c r="I157" s="564"/>
      <c r="J157" s="522"/>
      <c r="K157" s="522"/>
      <c r="L157" s="522"/>
      <c r="M157" s="522"/>
      <c r="N157" s="522"/>
      <c r="O157" s="522"/>
      <c r="P157" s="522"/>
      <c r="Q157" s="568"/>
      <c r="R157" s="568"/>
      <c r="S157" s="568"/>
      <c r="T157" s="568"/>
      <c r="U157" s="568"/>
      <c r="V157" s="568"/>
      <c r="W157" s="568"/>
      <c r="X157" s="568"/>
      <c r="Y157" s="569"/>
      <c r="Z157" s="569"/>
      <c r="AA157" s="569"/>
    </row>
    <row r="158" spans="1:27" ht="11.25" customHeight="1" x14ac:dyDescent="0.15">
      <c r="A158" s="541"/>
      <c r="B158" s="735" t="s">
        <v>16</v>
      </c>
      <c r="C158" s="724" t="s">
        <v>993</v>
      </c>
      <c r="D158" s="725"/>
      <c r="E158" s="725"/>
      <c r="F158" s="725"/>
      <c r="G158" s="725"/>
      <c r="H158" s="725"/>
      <c r="I158" s="725"/>
      <c r="J158" s="725"/>
      <c r="K158" s="725"/>
      <c r="L158" s="725"/>
      <c r="M158" s="725"/>
      <c r="N158" s="725"/>
      <c r="O158" s="725"/>
      <c r="P158" s="725"/>
      <c r="Q158" s="725"/>
      <c r="R158" s="725"/>
      <c r="S158" s="725"/>
      <c r="T158" s="725"/>
      <c r="U158" s="725"/>
      <c r="V158" s="725"/>
      <c r="W158" s="725"/>
      <c r="X158" s="725"/>
      <c r="Y158" s="725"/>
      <c r="Z158" s="714"/>
      <c r="AA158" s="715"/>
    </row>
    <row r="159" spans="1:27" ht="11.25" customHeight="1" x14ac:dyDescent="0.15">
      <c r="A159" s="541"/>
      <c r="B159" s="773"/>
      <c r="C159" s="732"/>
      <c r="D159" s="733"/>
      <c r="E159" s="733"/>
      <c r="F159" s="733"/>
      <c r="G159" s="733"/>
      <c r="H159" s="733"/>
      <c r="I159" s="733"/>
      <c r="J159" s="733"/>
      <c r="K159" s="733"/>
      <c r="L159" s="733"/>
      <c r="M159" s="733"/>
      <c r="N159" s="733"/>
      <c r="O159" s="733"/>
      <c r="P159" s="733"/>
      <c r="Q159" s="733"/>
      <c r="R159" s="733"/>
      <c r="S159" s="733"/>
      <c r="T159" s="733"/>
      <c r="U159" s="733"/>
      <c r="V159" s="733"/>
      <c r="W159" s="733"/>
      <c r="X159" s="733"/>
      <c r="Y159" s="733"/>
      <c r="Z159" s="716"/>
      <c r="AA159" s="717"/>
    </row>
    <row r="160" spans="1:27" ht="15" customHeight="1" x14ac:dyDescent="0.15">
      <c r="A160" s="564"/>
      <c r="B160" s="735" t="s">
        <v>7</v>
      </c>
      <c r="C160" s="791" t="s">
        <v>369</v>
      </c>
      <c r="D160" s="792"/>
      <c r="E160" s="792"/>
      <c r="F160" s="792"/>
      <c r="G160" s="792"/>
      <c r="H160" s="792"/>
      <c r="I160" s="792"/>
      <c r="J160" s="792"/>
      <c r="K160" s="792"/>
      <c r="L160" s="792"/>
      <c r="M160" s="792"/>
      <c r="N160" s="792"/>
      <c r="O160" s="792"/>
      <c r="P160" s="792"/>
      <c r="Q160" s="792"/>
      <c r="R160" s="792"/>
      <c r="S160" s="792"/>
      <c r="T160" s="792"/>
      <c r="U160" s="792"/>
      <c r="V160" s="792"/>
      <c r="W160" s="792"/>
      <c r="X160" s="792"/>
      <c r="Y160" s="792"/>
      <c r="Z160" s="714"/>
      <c r="AA160" s="715"/>
    </row>
    <row r="161" spans="1:27" ht="15" customHeight="1" x14ac:dyDescent="0.15">
      <c r="A161" s="564"/>
      <c r="B161" s="736"/>
      <c r="C161" s="793"/>
      <c r="D161" s="794"/>
      <c r="E161" s="794"/>
      <c r="F161" s="794"/>
      <c r="G161" s="794"/>
      <c r="H161" s="794"/>
      <c r="I161" s="794"/>
      <c r="J161" s="794"/>
      <c r="K161" s="794"/>
      <c r="L161" s="794"/>
      <c r="M161" s="794"/>
      <c r="N161" s="794"/>
      <c r="O161" s="794"/>
      <c r="P161" s="794"/>
      <c r="Q161" s="794"/>
      <c r="R161" s="794"/>
      <c r="S161" s="794"/>
      <c r="T161" s="794"/>
      <c r="U161" s="794"/>
      <c r="V161" s="794"/>
      <c r="W161" s="794"/>
      <c r="X161" s="794"/>
      <c r="Y161" s="794"/>
      <c r="Z161" s="716"/>
      <c r="AA161" s="717"/>
    </row>
    <row r="162" spans="1:27" ht="12.75" customHeight="1" x14ac:dyDescent="0.15">
      <c r="A162" s="564"/>
      <c r="B162" s="555"/>
      <c r="C162" s="568"/>
      <c r="D162" s="568"/>
      <c r="E162" s="568"/>
      <c r="F162" s="568"/>
      <c r="G162" s="568"/>
      <c r="H162" s="568"/>
      <c r="I162" s="568"/>
      <c r="J162" s="568"/>
      <c r="K162" s="568"/>
      <c r="L162" s="568"/>
      <c r="M162" s="568"/>
      <c r="N162" s="568"/>
      <c r="O162" s="568"/>
      <c r="P162" s="568"/>
      <c r="Q162" s="568"/>
      <c r="R162" s="568"/>
      <c r="S162" s="568"/>
      <c r="T162" s="568"/>
      <c r="U162" s="568"/>
      <c r="V162" s="568"/>
      <c r="W162" s="568"/>
      <c r="X162" s="568"/>
      <c r="Y162" s="569"/>
      <c r="Z162" s="569"/>
      <c r="AA162" s="569"/>
    </row>
    <row r="163" spans="1:27" ht="18" customHeight="1" x14ac:dyDescent="0.15">
      <c r="A163" s="541" t="s">
        <v>351</v>
      </c>
      <c r="B163" s="564"/>
      <c r="C163" s="564"/>
      <c r="D163" s="564"/>
      <c r="E163" s="564"/>
      <c r="F163" s="564"/>
      <c r="G163" s="564"/>
      <c r="H163" s="564"/>
      <c r="I163" s="564"/>
      <c r="J163" s="522"/>
      <c r="K163" s="522"/>
      <c r="L163" s="522"/>
      <c r="M163" s="522"/>
      <c r="N163" s="522"/>
      <c r="O163" s="522"/>
      <c r="P163" s="522"/>
      <c r="Q163" s="568"/>
      <c r="R163" s="568"/>
      <c r="S163" s="568"/>
      <c r="T163" s="568"/>
      <c r="U163" s="568"/>
      <c r="V163" s="568"/>
      <c r="W163" s="568"/>
      <c r="X163" s="568"/>
      <c r="Y163" s="569"/>
      <c r="Z163" s="569"/>
      <c r="AA163" s="569"/>
    </row>
    <row r="164" spans="1:27" ht="22.5" customHeight="1" x14ac:dyDescent="0.15">
      <c r="A164" s="541"/>
      <c r="B164" s="735" t="s">
        <v>16</v>
      </c>
      <c r="C164" s="724" t="s">
        <v>301</v>
      </c>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5"/>
      <c r="Z164" s="714"/>
      <c r="AA164" s="715"/>
    </row>
    <row r="165" spans="1:27" ht="22.5" customHeight="1" x14ac:dyDescent="0.15">
      <c r="A165" s="541"/>
      <c r="B165" s="773"/>
      <c r="C165" s="732"/>
      <c r="D165" s="733"/>
      <c r="E165" s="733"/>
      <c r="F165" s="733"/>
      <c r="G165" s="733"/>
      <c r="H165" s="733"/>
      <c r="I165" s="733"/>
      <c r="J165" s="733"/>
      <c r="K165" s="733"/>
      <c r="L165" s="733"/>
      <c r="M165" s="733"/>
      <c r="N165" s="733"/>
      <c r="O165" s="733"/>
      <c r="P165" s="733"/>
      <c r="Q165" s="733"/>
      <c r="R165" s="733"/>
      <c r="S165" s="733"/>
      <c r="T165" s="733"/>
      <c r="U165" s="733"/>
      <c r="V165" s="733"/>
      <c r="W165" s="733"/>
      <c r="X165" s="733"/>
      <c r="Y165" s="733"/>
      <c r="Z165" s="716"/>
      <c r="AA165" s="717"/>
    </row>
    <row r="166" spans="1:27" ht="15" customHeight="1" x14ac:dyDescent="0.15">
      <c r="A166" s="541"/>
      <c r="B166" s="915" t="s">
        <v>7</v>
      </c>
      <c r="C166" s="832" t="s">
        <v>983</v>
      </c>
      <c r="D166" s="833"/>
      <c r="E166" s="833"/>
      <c r="F166" s="833"/>
      <c r="G166" s="833"/>
      <c r="H166" s="833"/>
      <c r="I166" s="833"/>
      <c r="J166" s="833"/>
      <c r="K166" s="833"/>
      <c r="L166" s="833"/>
      <c r="M166" s="833"/>
      <c r="N166" s="833"/>
      <c r="O166" s="833"/>
      <c r="P166" s="833"/>
      <c r="Q166" s="833"/>
      <c r="R166" s="833"/>
      <c r="S166" s="833"/>
      <c r="T166" s="833"/>
      <c r="U166" s="833"/>
      <c r="V166" s="833"/>
      <c r="W166" s="833"/>
      <c r="X166" s="833"/>
      <c r="Y166" s="833"/>
      <c r="Z166" s="714"/>
      <c r="AA166" s="715"/>
    </row>
    <row r="167" spans="1:27" ht="15" customHeight="1" x14ac:dyDescent="0.15">
      <c r="A167" s="541"/>
      <c r="B167" s="916"/>
      <c r="C167" s="834"/>
      <c r="D167" s="835"/>
      <c r="E167" s="835"/>
      <c r="F167" s="835"/>
      <c r="G167" s="835"/>
      <c r="H167" s="835"/>
      <c r="I167" s="835"/>
      <c r="J167" s="835"/>
      <c r="K167" s="835"/>
      <c r="L167" s="835"/>
      <c r="M167" s="835"/>
      <c r="N167" s="835"/>
      <c r="O167" s="835"/>
      <c r="P167" s="835"/>
      <c r="Q167" s="835"/>
      <c r="R167" s="835"/>
      <c r="S167" s="835"/>
      <c r="T167" s="835"/>
      <c r="U167" s="835"/>
      <c r="V167" s="835"/>
      <c r="W167" s="835"/>
      <c r="X167" s="835"/>
      <c r="Y167" s="835"/>
      <c r="Z167" s="716"/>
      <c r="AA167" s="717"/>
    </row>
    <row r="168" spans="1:27" ht="15" customHeight="1" x14ac:dyDescent="0.15">
      <c r="A168" s="564"/>
      <c r="B168" s="914" t="s">
        <v>302</v>
      </c>
      <c r="C168" s="914"/>
      <c r="D168" s="914"/>
      <c r="E168" s="914"/>
      <c r="F168" s="914"/>
      <c r="G168" s="914"/>
      <c r="H168" s="914"/>
      <c r="I168" s="914"/>
      <c r="J168" s="914"/>
      <c r="K168" s="914"/>
      <c r="L168" s="914"/>
      <c r="M168" s="914"/>
      <c r="N168" s="914"/>
      <c r="O168" s="914"/>
      <c r="P168" s="914"/>
      <c r="Q168" s="914"/>
      <c r="R168" s="914"/>
      <c r="S168" s="914"/>
      <c r="T168" s="914"/>
      <c r="U168" s="914"/>
      <c r="V168" s="914"/>
      <c r="W168" s="914"/>
      <c r="X168" s="914"/>
      <c r="Y168" s="914"/>
      <c r="Z168" s="914"/>
      <c r="AA168" s="914"/>
    </row>
    <row r="169" spans="1:27" ht="12.75" customHeight="1" x14ac:dyDescent="0.15">
      <c r="A169" s="564"/>
      <c r="B169" s="559"/>
      <c r="C169" s="559"/>
      <c r="D169" s="559"/>
      <c r="E169" s="559"/>
      <c r="F169" s="559"/>
      <c r="G169" s="559"/>
      <c r="H169" s="559"/>
      <c r="I169" s="559"/>
      <c r="J169" s="559"/>
      <c r="K169" s="559"/>
      <c r="L169" s="559"/>
      <c r="M169" s="559"/>
      <c r="N169" s="559"/>
      <c r="O169" s="559"/>
      <c r="P169" s="559"/>
      <c r="Q169" s="559"/>
      <c r="R169" s="559"/>
      <c r="S169" s="559"/>
      <c r="T169" s="559"/>
      <c r="U169" s="559"/>
      <c r="V169" s="559"/>
      <c r="W169" s="559"/>
      <c r="X169" s="559"/>
      <c r="Y169" s="559"/>
      <c r="Z169" s="559"/>
      <c r="AA169" s="559"/>
    </row>
    <row r="170" spans="1:27" ht="12.75" customHeight="1" x14ac:dyDescent="0.15">
      <c r="A170" s="564"/>
      <c r="B170" s="559"/>
      <c r="C170" s="559"/>
      <c r="D170" s="559"/>
      <c r="E170" s="559"/>
      <c r="F170" s="559"/>
      <c r="G170" s="559"/>
      <c r="H170" s="559"/>
      <c r="I170" s="559"/>
      <c r="J170" s="559"/>
      <c r="K170" s="559"/>
      <c r="L170" s="559"/>
      <c r="M170" s="559"/>
      <c r="N170" s="559"/>
      <c r="O170" s="559"/>
      <c r="P170" s="559"/>
      <c r="Q170" s="559"/>
      <c r="R170" s="559"/>
      <c r="S170" s="559"/>
      <c r="T170" s="559"/>
      <c r="U170" s="559"/>
      <c r="V170" s="559"/>
      <c r="W170" s="559"/>
      <c r="X170" s="559"/>
      <c r="Y170" s="559"/>
      <c r="Z170" s="559"/>
      <c r="AA170" s="559"/>
    </row>
    <row r="171" spans="1:27" s="53" customFormat="1" ht="24" customHeight="1" x14ac:dyDescent="0.15">
      <c r="A171" s="562" t="s">
        <v>25</v>
      </c>
      <c r="B171" s="555"/>
      <c r="C171" s="573"/>
      <c r="D171" s="573"/>
      <c r="E171" s="573"/>
      <c r="F171" s="573"/>
      <c r="G171" s="573"/>
      <c r="H171" s="573"/>
      <c r="I171" s="573"/>
      <c r="J171" s="573"/>
      <c r="K171" s="573"/>
      <c r="L171" s="573"/>
      <c r="M171" s="573"/>
      <c r="N171" s="573"/>
      <c r="O171" s="573"/>
      <c r="P171" s="573"/>
      <c r="Q171" s="573"/>
      <c r="R171" s="573"/>
      <c r="S171" s="573"/>
      <c r="T171" s="573"/>
      <c r="U171" s="573"/>
      <c r="V171" s="573"/>
      <c r="W171" s="573"/>
      <c r="X171" s="573"/>
      <c r="Y171" s="569"/>
      <c r="Z171" s="569"/>
      <c r="AA171" s="569"/>
    </row>
    <row r="172" spans="1:27" ht="18" customHeight="1" x14ac:dyDescent="0.15">
      <c r="A172" s="541" t="s">
        <v>856</v>
      </c>
      <c r="B172" s="536"/>
      <c r="C172" s="564"/>
      <c r="D172" s="564"/>
      <c r="E172" s="564"/>
      <c r="F172" s="564"/>
      <c r="G172" s="564"/>
      <c r="H172" s="564"/>
      <c r="I172" s="564"/>
      <c r="J172" s="522"/>
      <c r="K172" s="522"/>
      <c r="L172" s="522"/>
      <c r="M172" s="522"/>
      <c r="N172" s="522"/>
      <c r="O172" s="522"/>
      <c r="P172" s="522"/>
      <c r="Q172" s="522"/>
      <c r="R172" s="522"/>
      <c r="S172" s="523"/>
      <c r="T172" s="523"/>
      <c r="U172" s="523"/>
      <c r="V172" s="523"/>
      <c r="W172" s="523"/>
      <c r="X172" s="523"/>
      <c r="Y172" s="574"/>
      <c r="Z172" s="574"/>
      <c r="AA172" s="574"/>
    </row>
    <row r="173" spans="1:27" ht="30" customHeight="1" x14ac:dyDescent="0.15">
      <c r="A173" s="564"/>
      <c r="B173" s="735" t="s">
        <v>16</v>
      </c>
      <c r="C173" s="781" t="s">
        <v>46</v>
      </c>
      <c r="D173" s="782"/>
      <c r="E173" s="782"/>
      <c r="F173" s="782"/>
      <c r="G173" s="782"/>
      <c r="H173" s="782"/>
      <c r="I173" s="782"/>
      <c r="J173" s="782"/>
      <c r="K173" s="782"/>
      <c r="L173" s="782"/>
      <c r="M173" s="782"/>
      <c r="N173" s="782"/>
      <c r="O173" s="782"/>
      <c r="P173" s="782"/>
      <c r="Q173" s="782"/>
      <c r="R173" s="782"/>
      <c r="S173" s="782"/>
      <c r="T173" s="782"/>
      <c r="U173" s="782"/>
      <c r="V173" s="782"/>
      <c r="W173" s="782"/>
      <c r="X173" s="782"/>
      <c r="Y173" s="782"/>
      <c r="Z173" s="714"/>
      <c r="AA173" s="715"/>
    </row>
    <row r="174" spans="1:27" ht="30" customHeight="1" x14ac:dyDescent="0.15">
      <c r="A174" s="523"/>
      <c r="B174" s="736"/>
      <c r="C174" s="783"/>
      <c r="D174" s="784"/>
      <c r="E174" s="784"/>
      <c r="F174" s="784"/>
      <c r="G174" s="784"/>
      <c r="H174" s="784"/>
      <c r="I174" s="784"/>
      <c r="J174" s="784"/>
      <c r="K174" s="784"/>
      <c r="L174" s="784"/>
      <c r="M174" s="784"/>
      <c r="N174" s="784"/>
      <c r="O174" s="784"/>
      <c r="P174" s="784"/>
      <c r="Q174" s="784"/>
      <c r="R174" s="784"/>
      <c r="S174" s="784"/>
      <c r="T174" s="784"/>
      <c r="U174" s="784"/>
      <c r="V174" s="784"/>
      <c r="W174" s="784"/>
      <c r="X174" s="784"/>
      <c r="Y174" s="784"/>
      <c r="Z174" s="716"/>
      <c r="AA174" s="717"/>
    </row>
    <row r="175" spans="1:27" ht="15" customHeight="1" x14ac:dyDescent="0.15">
      <c r="A175" s="523"/>
      <c r="B175" s="735" t="s">
        <v>38</v>
      </c>
      <c r="C175" s="781" t="s">
        <v>75</v>
      </c>
      <c r="D175" s="782"/>
      <c r="E175" s="782"/>
      <c r="F175" s="782"/>
      <c r="G175" s="782"/>
      <c r="H175" s="782"/>
      <c r="I175" s="782"/>
      <c r="J175" s="782"/>
      <c r="K175" s="782"/>
      <c r="L175" s="782"/>
      <c r="M175" s="782"/>
      <c r="N175" s="782"/>
      <c r="O175" s="782"/>
      <c r="P175" s="782"/>
      <c r="Q175" s="782"/>
      <c r="R175" s="782"/>
      <c r="S175" s="782"/>
      <c r="T175" s="782"/>
      <c r="U175" s="782"/>
      <c r="V175" s="782"/>
      <c r="W175" s="782"/>
      <c r="X175" s="782"/>
      <c r="Y175" s="782"/>
      <c r="Z175" s="714"/>
      <c r="AA175" s="715"/>
    </row>
    <row r="176" spans="1:27" ht="15" customHeight="1" x14ac:dyDescent="0.15">
      <c r="A176" s="523"/>
      <c r="B176" s="736"/>
      <c r="C176" s="913"/>
      <c r="D176" s="746"/>
      <c r="E176" s="746"/>
      <c r="F176" s="746"/>
      <c r="G176" s="746"/>
      <c r="H176" s="746"/>
      <c r="I176" s="746"/>
      <c r="J176" s="746"/>
      <c r="K176" s="746"/>
      <c r="L176" s="746"/>
      <c r="M176" s="746"/>
      <c r="N176" s="746"/>
      <c r="O176" s="746"/>
      <c r="P176" s="746"/>
      <c r="Q176" s="746"/>
      <c r="R176" s="746"/>
      <c r="S176" s="746"/>
      <c r="T176" s="746"/>
      <c r="U176" s="746"/>
      <c r="V176" s="746"/>
      <c r="W176" s="746"/>
      <c r="X176" s="746"/>
      <c r="Y176" s="746"/>
      <c r="Z176" s="716"/>
      <c r="AA176" s="717"/>
    </row>
    <row r="177" spans="1:27" ht="14.25" customHeight="1" x14ac:dyDescent="0.15">
      <c r="A177" s="523"/>
      <c r="B177" s="735" t="s">
        <v>76</v>
      </c>
      <c r="C177" s="724" t="s">
        <v>77</v>
      </c>
      <c r="D177" s="725"/>
      <c r="E177" s="725"/>
      <c r="F177" s="725"/>
      <c r="G177" s="725"/>
      <c r="H177" s="725"/>
      <c r="I177" s="725"/>
      <c r="J177" s="725"/>
      <c r="K177" s="725"/>
      <c r="L177" s="725"/>
      <c r="M177" s="725"/>
      <c r="N177" s="725"/>
      <c r="O177" s="725"/>
      <c r="P177" s="725"/>
      <c r="Q177" s="725"/>
      <c r="R177" s="725"/>
      <c r="S177" s="725"/>
      <c r="T177" s="725"/>
      <c r="U177" s="725"/>
      <c r="V177" s="725"/>
      <c r="W177" s="725"/>
      <c r="X177" s="725"/>
      <c r="Y177" s="575"/>
      <c r="Z177" s="714"/>
      <c r="AA177" s="715"/>
    </row>
    <row r="178" spans="1:27" s="51" customFormat="1" ht="13.5" customHeight="1" x14ac:dyDescent="0.15">
      <c r="A178" s="576"/>
      <c r="B178" s="773"/>
      <c r="C178" s="577" t="s">
        <v>121</v>
      </c>
      <c r="D178" s="578" t="s">
        <v>122</v>
      </c>
      <c r="E178" s="579"/>
      <c r="F178" s="579"/>
      <c r="G178" s="579"/>
      <c r="H178" s="579"/>
      <c r="I178" s="579"/>
      <c r="J178" s="579"/>
      <c r="K178" s="579"/>
      <c r="L178" s="579"/>
      <c r="M178" s="579"/>
      <c r="N178" s="579"/>
      <c r="O178" s="579"/>
      <c r="P178" s="579"/>
      <c r="Q178" s="579"/>
      <c r="R178" s="579"/>
      <c r="S178" s="579"/>
      <c r="T178" s="579"/>
      <c r="U178" s="579"/>
      <c r="V178" s="579"/>
      <c r="W178" s="579"/>
      <c r="X178" s="579"/>
      <c r="Y178" s="580"/>
      <c r="Z178" s="730"/>
      <c r="AA178" s="731"/>
    </row>
    <row r="179" spans="1:27" s="51" customFormat="1" ht="13.5" customHeight="1" x14ac:dyDescent="0.15">
      <c r="A179" s="576"/>
      <c r="B179" s="773"/>
      <c r="C179" s="577" t="s">
        <v>123</v>
      </c>
      <c r="D179" s="578" t="s">
        <v>124</v>
      </c>
      <c r="E179" s="579"/>
      <c r="F179" s="579"/>
      <c r="G179" s="579"/>
      <c r="H179" s="579"/>
      <c r="I179" s="579"/>
      <c r="J179" s="579"/>
      <c r="K179" s="579"/>
      <c r="L179" s="579"/>
      <c r="M179" s="579"/>
      <c r="N179" s="579"/>
      <c r="O179" s="579"/>
      <c r="P179" s="579"/>
      <c r="Q179" s="579"/>
      <c r="R179" s="579"/>
      <c r="S179" s="579"/>
      <c r="T179" s="579"/>
      <c r="U179" s="579"/>
      <c r="V179" s="579"/>
      <c r="W179" s="579"/>
      <c r="X179" s="579"/>
      <c r="Y179" s="580"/>
      <c r="Z179" s="730"/>
      <c r="AA179" s="731"/>
    </row>
    <row r="180" spans="1:27" s="51" customFormat="1" ht="13.5" customHeight="1" x14ac:dyDescent="0.15">
      <c r="A180" s="576"/>
      <c r="B180" s="773"/>
      <c r="C180" s="577" t="s">
        <v>125</v>
      </c>
      <c r="D180" s="578" t="s">
        <v>126</v>
      </c>
      <c r="E180" s="579"/>
      <c r="F180" s="579"/>
      <c r="G180" s="579"/>
      <c r="H180" s="579"/>
      <c r="I180" s="579"/>
      <c r="J180" s="579"/>
      <c r="K180" s="579"/>
      <c r="L180" s="579"/>
      <c r="M180" s="579"/>
      <c r="N180" s="579"/>
      <c r="O180" s="579"/>
      <c r="P180" s="579"/>
      <c r="Q180" s="579"/>
      <c r="R180" s="579"/>
      <c r="S180" s="579"/>
      <c r="T180" s="579"/>
      <c r="U180" s="579"/>
      <c r="V180" s="579"/>
      <c r="W180" s="579"/>
      <c r="X180" s="579"/>
      <c r="Y180" s="580"/>
      <c r="Z180" s="730"/>
      <c r="AA180" s="731"/>
    </row>
    <row r="181" spans="1:27" s="51" customFormat="1" ht="13.5" customHeight="1" x14ac:dyDescent="0.15">
      <c r="A181" s="576"/>
      <c r="B181" s="773"/>
      <c r="C181" s="577" t="s">
        <v>127</v>
      </c>
      <c r="D181" s="578" t="s">
        <v>128</v>
      </c>
      <c r="E181" s="579"/>
      <c r="F181" s="579"/>
      <c r="G181" s="579"/>
      <c r="H181" s="579"/>
      <c r="I181" s="579"/>
      <c r="J181" s="579"/>
      <c r="K181" s="579"/>
      <c r="L181" s="579"/>
      <c r="M181" s="579"/>
      <c r="N181" s="579"/>
      <c r="O181" s="579"/>
      <c r="P181" s="579"/>
      <c r="Q181" s="579"/>
      <c r="R181" s="579"/>
      <c r="S181" s="579"/>
      <c r="T181" s="579"/>
      <c r="U181" s="579"/>
      <c r="V181" s="579"/>
      <c r="W181" s="579"/>
      <c r="X181" s="579"/>
      <c r="Y181" s="580"/>
      <c r="Z181" s="730"/>
      <c r="AA181" s="731"/>
    </row>
    <row r="182" spans="1:27" s="51" customFormat="1" ht="13.5" customHeight="1" x14ac:dyDescent="0.15">
      <c r="A182" s="576"/>
      <c r="B182" s="773"/>
      <c r="C182" s="577" t="s">
        <v>129</v>
      </c>
      <c r="D182" s="578" t="s">
        <v>130</v>
      </c>
      <c r="E182" s="579"/>
      <c r="F182" s="579"/>
      <c r="G182" s="579"/>
      <c r="H182" s="579"/>
      <c r="I182" s="579"/>
      <c r="J182" s="579"/>
      <c r="K182" s="579"/>
      <c r="L182" s="579"/>
      <c r="M182" s="579"/>
      <c r="N182" s="579"/>
      <c r="O182" s="579"/>
      <c r="P182" s="579"/>
      <c r="Q182" s="579"/>
      <c r="R182" s="579"/>
      <c r="S182" s="579"/>
      <c r="T182" s="579"/>
      <c r="U182" s="579"/>
      <c r="V182" s="579"/>
      <c r="W182" s="579"/>
      <c r="X182" s="579"/>
      <c r="Y182" s="580"/>
      <c r="Z182" s="730"/>
      <c r="AA182" s="731"/>
    </row>
    <row r="183" spans="1:27" s="51" customFormat="1" ht="13.5" customHeight="1" x14ac:dyDescent="0.15">
      <c r="A183" s="576"/>
      <c r="B183" s="773"/>
      <c r="C183" s="577" t="s">
        <v>131</v>
      </c>
      <c r="D183" s="578" t="s">
        <v>132</v>
      </c>
      <c r="E183" s="579"/>
      <c r="F183" s="579"/>
      <c r="G183" s="579"/>
      <c r="H183" s="579"/>
      <c r="I183" s="579"/>
      <c r="J183" s="579"/>
      <c r="K183" s="579"/>
      <c r="L183" s="579"/>
      <c r="M183" s="579"/>
      <c r="N183" s="579"/>
      <c r="O183" s="579"/>
      <c r="P183" s="579"/>
      <c r="Q183" s="579"/>
      <c r="R183" s="579"/>
      <c r="S183" s="579"/>
      <c r="T183" s="579"/>
      <c r="U183" s="579"/>
      <c r="V183" s="579"/>
      <c r="W183" s="579"/>
      <c r="X183" s="579"/>
      <c r="Y183" s="580"/>
      <c r="Z183" s="730"/>
      <c r="AA183" s="731"/>
    </row>
    <row r="184" spans="1:27" s="51" customFormat="1" ht="13.5" customHeight="1" x14ac:dyDescent="0.15">
      <c r="A184" s="576"/>
      <c r="B184" s="773"/>
      <c r="C184" s="577" t="s">
        <v>133</v>
      </c>
      <c r="D184" s="578" t="s">
        <v>134</v>
      </c>
      <c r="E184" s="579"/>
      <c r="F184" s="579"/>
      <c r="G184" s="579"/>
      <c r="H184" s="579"/>
      <c r="I184" s="579"/>
      <c r="J184" s="579"/>
      <c r="K184" s="579"/>
      <c r="L184" s="579"/>
      <c r="M184" s="579"/>
      <c r="N184" s="579"/>
      <c r="O184" s="579"/>
      <c r="P184" s="579"/>
      <c r="Q184" s="579"/>
      <c r="R184" s="579"/>
      <c r="S184" s="579"/>
      <c r="T184" s="579"/>
      <c r="U184" s="579"/>
      <c r="V184" s="579"/>
      <c r="W184" s="579"/>
      <c r="X184" s="579"/>
      <c r="Y184" s="580"/>
      <c r="Z184" s="730"/>
      <c r="AA184" s="731"/>
    </row>
    <row r="185" spans="1:27" s="51" customFormat="1" ht="13.5" customHeight="1" x14ac:dyDescent="0.15">
      <c r="A185" s="576"/>
      <c r="B185" s="736"/>
      <c r="C185" s="581" t="s">
        <v>135</v>
      </c>
      <c r="D185" s="582" t="s">
        <v>136</v>
      </c>
      <c r="E185" s="583"/>
      <c r="F185" s="583"/>
      <c r="G185" s="583"/>
      <c r="H185" s="583"/>
      <c r="I185" s="583"/>
      <c r="J185" s="583"/>
      <c r="K185" s="583"/>
      <c r="L185" s="583"/>
      <c r="M185" s="583"/>
      <c r="N185" s="583"/>
      <c r="O185" s="583"/>
      <c r="P185" s="583"/>
      <c r="Q185" s="583"/>
      <c r="R185" s="583"/>
      <c r="S185" s="583"/>
      <c r="T185" s="583"/>
      <c r="U185" s="583"/>
      <c r="V185" s="583"/>
      <c r="W185" s="583"/>
      <c r="X185" s="583"/>
      <c r="Y185" s="567"/>
      <c r="Z185" s="716"/>
      <c r="AA185" s="717"/>
    </row>
    <row r="186" spans="1:27" ht="15" customHeight="1" x14ac:dyDescent="0.15">
      <c r="A186" s="523"/>
      <c r="B186" s="735" t="s">
        <v>84</v>
      </c>
      <c r="C186" s="797" t="s">
        <v>984</v>
      </c>
      <c r="D186" s="798"/>
      <c r="E186" s="798"/>
      <c r="F186" s="798"/>
      <c r="G186" s="798"/>
      <c r="H186" s="798"/>
      <c r="I186" s="798"/>
      <c r="J186" s="798"/>
      <c r="K186" s="798"/>
      <c r="L186" s="798"/>
      <c r="M186" s="798"/>
      <c r="N186" s="798"/>
      <c r="O186" s="798"/>
      <c r="P186" s="798"/>
      <c r="Q186" s="798"/>
      <c r="R186" s="798"/>
      <c r="S186" s="798"/>
      <c r="T186" s="798"/>
      <c r="U186" s="798"/>
      <c r="V186" s="798"/>
      <c r="W186" s="798"/>
      <c r="X186" s="798"/>
      <c r="Y186" s="799"/>
      <c r="Z186" s="714"/>
      <c r="AA186" s="715"/>
    </row>
    <row r="187" spans="1:27" ht="15" customHeight="1" x14ac:dyDescent="0.15">
      <c r="A187" s="523"/>
      <c r="B187" s="736"/>
      <c r="C187" s="800"/>
      <c r="D187" s="801"/>
      <c r="E187" s="801"/>
      <c r="F187" s="801"/>
      <c r="G187" s="801"/>
      <c r="H187" s="801"/>
      <c r="I187" s="801"/>
      <c r="J187" s="801"/>
      <c r="K187" s="801"/>
      <c r="L187" s="801"/>
      <c r="M187" s="801"/>
      <c r="N187" s="801"/>
      <c r="O187" s="801"/>
      <c r="P187" s="801"/>
      <c r="Q187" s="801"/>
      <c r="R187" s="801"/>
      <c r="S187" s="801"/>
      <c r="T187" s="801"/>
      <c r="U187" s="801"/>
      <c r="V187" s="801"/>
      <c r="W187" s="801"/>
      <c r="X187" s="801"/>
      <c r="Y187" s="802"/>
      <c r="Z187" s="716"/>
      <c r="AA187" s="717"/>
    </row>
    <row r="188" spans="1:27" s="53" customFormat="1" ht="12.75" customHeight="1" x14ac:dyDescent="0.15">
      <c r="A188" s="555"/>
      <c r="B188" s="555"/>
      <c r="C188" s="573"/>
      <c r="D188" s="573"/>
      <c r="E188" s="573"/>
      <c r="F188" s="573"/>
      <c r="G188" s="573"/>
      <c r="H188" s="573"/>
      <c r="I188" s="573"/>
      <c r="J188" s="573"/>
      <c r="K188" s="573"/>
      <c r="L188" s="573"/>
      <c r="M188" s="573"/>
      <c r="N188" s="573"/>
      <c r="O188" s="573"/>
      <c r="P188" s="573"/>
      <c r="Q188" s="573"/>
      <c r="R188" s="573"/>
      <c r="S188" s="573"/>
      <c r="T188" s="573"/>
      <c r="U188" s="573"/>
      <c r="V188" s="573"/>
      <c r="W188" s="573"/>
      <c r="X188" s="573"/>
      <c r="Y188" s="569"/>
      <c r="Z188" s="569"/>
      <c r="AA188" s="569"/>
    </row>
    <row r="189" spans="1:27" ht="18" customHeight="1" x14ac:dyDescent="0.15">
      <c r="A189" s="541" t="s">
        <v>20</v>
      </c>
      <c r="B189" s="536"/>
      <c r="C189" s="564"/>
      <c r="D189" s="564"/>
      <c r="E189" s="564"/>
      <c r="F189" s="564"/>
      <c r="G189" s="564"/>
      <c r="H189" s="564"/>
      <c r="I189" s="564"/>
      <c r="J189" s="522"/>
      <c r="K189" s="522"/>
      <c r="L189" s="522"/>
      <c r="M189" s="522"/>
      <c r="N189" s="522"/>
      <c r="O189" s="522"/>
      <c r="P189" s="522"/>
      <c r="Q189" s="522"/>
      <c r="R189" s="522"/>
      <c r="S189" s="523"/>
      <c r="T189" s="523"/>
      <c r="U189" s="523"/>
      <c r="V189" s="523"/>
      <c r="W189" s="523"/>
      <c r="X189" s="523"/>
      <c r="Y189" s="574"/>
      <c r="Z189" s="574"/>
      <c r="AA189" s="574"/>
    </row>
    <row r="190" spans="1:27" ht="11.25" customHeight="1" x14ac:dyDescent="0.15">
      <c r="A190" s="564"/>
      <c r="B190" s="735" t="s">
        <v>16</v>
      </c>
      <c r="C190" s="787" t="s">
        <v>270</v>
      </c>
      <c r="D190" s="788"/>
      <c r="E190" s="788"/>
      <c r="F190" s="788"/>
      <c r="G190" s="788"/>
      <c r="H190" s="788"/>
      <c r="I190" s="788"/>
      <c r="J190" s="788"/>
      <c r="K190" s="788"/>
      <c r="L190" s="788"/>
      <c r="M190" s="788"/>
      <c r="N190" s="788"/>
      <c r="O190" s="788"/>
      <c r="P190" s="788"/>
      <c r="Q190" s="788"/>
      <c r="R190" s="788"/>
      <c r="S190" s="788"/>
      <c r="T190" s="788"/>
      <c r="U190" s="788"/>
      <c r="V190" s="788"/>
      <c r="W190" s="788"/>
      <c r="X190" s="788"/>
      <c r="Y190" s="795"/>
      <c r="Z190" s="714"/>
      <c r="AA190" s="715"/>
    </row>
    <row r="191" spans="1:27" ht="11.25" customHeight="1" x14ac:dyDescent="0.15">
      <c r="A191" s="564"/>
      <c r="B191" s="736"/>
      <c r="C191" s="789"/>
      <c r="D191" s="790"/>
      <c r="E191" s="790"/>
      <c r="F191" s="790"/>
      <c r="G191" s="790"/>
      <c r="H191" s="790"/>
      <c r="I191" s="790"/>
      <c r="J191" s="790"/>
      <c r="K191" s="790"/>
      <c r="L191" s="790"/>
      <c r="M191" s="790"/>
      <c r="N191" s="790"/>
      <c r="O191" s="790"/>
      <c r="P191" s="790"/>
      <c r="Q191" s="790"/>
      <c r="R191" s="790"/>
      <c r="S191" s="790"/>
      <c r="T191" s="790"/>
      <c r="U191" s="790"/>
      <c r="V191" s="790"/>
      <c r="W191" s="790"/>
      <c r="X191" s="790"/>
      <c r="Y191" s="796"/>
      <c r="Z191" s="716"/>
      <c r="AA191" s="717"/>
    </row>
    <row r="192" spans="1:27" s="53" customFormat="1" ht="13.5" customHeight="1" x14ac:dyDescent="0.15">
      <c r="A192" s="555"/>
      <c r="B192" s="555"/>
      <c r="C192" s="573"/>
      <c r="D192" s="573"/>
      <c r="E192" s="573"/>
      <c r="F192" s="573"/>
      <c r="G192" s="573"/>
      <c r="H192" s="573"/>
      <c r="I192" s="573"/>
      <c r="J192" s="573"/>
      <c r="K192" s="573"/>
      <c r="L192" s="573"/>
      <c r="M192" s="573"/>
      <c r="N192" s="573"/>
      <c r="O192" s="573"/>
      <c r="P192" s="573"/>
      <c r="Q192" s="573"/>
      <c r="R192" s="573"/>
      <c r="S192" s="573"/>
      <c r="T192" s="573"/>
      <c r="U192" s="573"/>
      <c r="V192" s="573"/>
      <c r="W192" s="573"/>
      <c r="X192" s="573"/>
      <c r="Y192" s="569"/>
      <c r="Z192" s="569"/>
      <c r="AA192" s="569"/>
    </row>
    <row r="193" spans="1:27" ht="18" customHeight="1" x14ac:dyDescent="0.15">
      <c r="A193" s="541" t="s">
        <v>6</v>
      </c>
      <c r="B193" s="536"/>
      <c r="C193" s="564"/>
      <c r="D193" s="564"/>
      <c r="E193" s="564"/>
      <c r="F193" s="564"/>
      <c r="G193" s="564"/>
      <c r="H193" s="564"/>
      <c r="I193" s="564"/>
      <c r="J193" s="522"/>
      <c r="K193" s="522"/>
      <c r="L193" s="522"/>
      <c r="M193" s="522"/>
      <c r="N193" s="522"/>
      <c r="O193" s="522"/>
      <c r="P193" s="522"/>
      <c r="Q193" s="522"/>
      <c r="R193" s="522"/>
      <c r="S193" s="523"/>
      <c r="T193" s="523"/>
      <c r="U193" s="523"/>
      <c r="V193" s="523"/>
      <c r="W193" s="523"/>
      <c r="X193" s="523"/>
      <c r="Y193" s="574"/>
      <c r="Z193" s="574"/>
      <c r="AA193" s="574"/>
    </row>
    <row r="194" spans="1:27" ht="30" customHeight="1" x14ac:dyDescent="0.15">
      <c r="A194" s="564"/>
      <c r="B194" s="735" t="s">
        <v>16</v>
      </c>
      <c r="C194" s="724" t="s">
        <v>327</v>
      </c>
      <c r="D194" s="725"/>
      <c r="E194" s="725"/>
      <c r="F194" s="725"/>
      <c r="G194" s="725"/>
      <c r="H194" s="725"/>
      <c r="I194" s="725"/>
      <c r="J194" s="725"/>
      <c r="K194" s="725"/>
      <c r="L194" s="725"/>
      <c r="M194" s="725"/>
      <c r="N194" s="725"/>
      <c r="O194" s="725"/>
      <c r="P194" s="725"/>
      <c r="Q194" s="725"/>
      <c r="R194" s="725"/>
      <c r="S194" s="725"/>
      <c r="T194" s="725"/>
      <c r="U194" s="725"/>
      <c r="V194" s="725"/>
      <c r="W194" s="725"/>
      <c r="X194" s="725"/>
      <c r="Y194" s="726"/>
      <c r="Z194" s="714"/>
      <c r="AA194" s="715"/>
    </row>
    <row r="195" spans="1:27" ht="30" customHeight="1" x14ac:dyDescent="0.15">
      <c r="A195" s="564"/>
      <c r="B195" s="736"/>
      <c r="C195" s="732"/>
      <c r="D195" s="733"/>
      <c r="E195" s="733"/>
      <c r="F195" s="733"/>
      <c r="G195" s="733"/>
      <c r="H195" s="733"/>
      <c r="I195" s="733"/>
      <c r="J195" s="733"/>
      <c r="K195" s="733"/>
      <c r="L195" s="733"/>
      <c r="M195" s="733"/>
      <c r="N195" s="733"/>
      <c r="O195" s="733"/>
      <c r="P195" s="733"/>
      <c r="Q195" s="733"/>
      <c r="R195" s="733"/>
      <c r="S195" s="733"/>
      <c r="T195" s="733"/>
      <c r="U195" s="733"/>
      <c r="V195" s="733"/>
      <c r="W195" s="733"/>
      <c r="X195" s="733"/>
      <c r="Y195" s="734"/>
      <c r="Z195" s="716"/>
      <c r="AA195" s="717"/>
    </row>
    <row r="196" spans="1:27" s="53" customFormat="1" ht="12.75" customHeight="1" x14ac:dyDescent="0.15">
      <c r="A196" s="555"/>
      <c r="B196" s="555"/>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3"/>
      <c r="Y196" s="569"/>
      <c r="Z196" s="569"/>
      <c r="AA196" s="569"/>
    </row>
    <row r="197" spans="1:27" ht="18" customHeight="1" x14ac:dyDescent="0.15">
      <c r="A197" s="541" t="s">
        <v>857</v>
      </c>
      <c r="B197" s="536"/>
      <c r="C197" s="564"/>
      <c r="D197" s="564"/>
      <c r="E197" s="564"/>
      <c r="F197" s="564"/>
      <c r="G197" s="564"/>
      <c r="H197" s="564"/>
      <c r="I197" s="564"/>
      <c r="J197" s="522"/>
      <c r="K197" s="522"/>
      <c r="L197" s="522"/>
      <c r="M197" s="522"/>
      <c r="N197" s="522"/>
      <c r="O197" s="522"/>
      <c r="P197" s="522"/>
      <c r="Q197" s="522"/>
      <c r="R197" s="522"/>
      <c r="S197" s="523"/>
      <c r="T197" s="523"/>
      <c r="U197" s="523"/>
      <c r="V197" s="523"/>
      <c r="W197" s="523"/>
      <c r="X197" s="523"/>
      <c r="Y197" s="574"/>
      <c r="Z197" s="574"/>
      <c r="AA197" s="574"/>
    </row>
    <row r="198" spans="1:27" ht="15" customHeight="1" x14ac:dyDescent="0.15">
      <c r="A198" s="564"/>
      <c r="B198" s="735" t="s">
        <v>16</v>
      </c>
      <c r="C198" s="724" t="s">
        <v>352</v>
      </c>
      <c r="D198" s="725"/>
      <c r="E198" s="725"/>
      <c r="F198" s="725"/>
      <c r="G198" s="725"/>
      <c r="H198" s="725"/>
      <c r="I198" s="725"/>
      <c r="J198" s="725"/>
      <c r="K198" s="725"/>
      <c r="L198" s="725"/>
      <c r="M198" s="725"/>
      <c r="N198" s="725"/>
      <c r="O198" s="725"/>
      <c r="P198" s="725"/>
      <c r="Q198" s="725"/>
      <c r="R198" s="725"/>
      <c r="S198" s="725"/>
      <c r="T198" s="725"/>
      <c r="U198" s="725"/>
      <c r="V198" s="725"/>
      <c r="W198" s="725"/>
      <c r="X198" s="725"/>
      <c r="Y198" s="725"/>
      <c r="Z198" s="714"/>
      <c r="AA198" s="715"/>
    </row>
    <row r="199" spans="1:27" ht="15" customHeight="1" x14ac:dyDescent="0.15">
      <c r="A199" s="564"/>
      <c r="B199" s="736"/>
      <c r="C199" s="732"/>
      <c r="D199" s="733"/>
      <c r="E199" s="733"/>
      <c r="F199" s="733"/>
      <c r="G199" s="733"/>
      <c r="H199" s="733"/>
      <c r="I199" s="733"/>
      <c r="J199" s="733"/>
      <c r="K199" s="733"/>
      <c r="L199" s="733"/>
      <c r="M199" s="733"/>
      <c r="N199" s="733"/>
      <c r="O199" s="733"/>
      <c r="P199" s="733"/>
      <c r="Q199" s="733"/>
      <c r="R199" s="733"/>
      <c r="S199" s="733"/>
      <c r="T199" s="733"/>
      <c r="U199" s="733"/>
      <c r="V199" s="733"/>
      <c r="W199" s="733"/>
      <c r="X199" s="733"/>
      <c r="Y199" s="733"/>
      <c r="Z199" s="716"/>
      <c r="AA199" s="717"/>
    </row>
    <row r="200" spans="1:27" ht="15" customHeight="1" x14ac:dyDescent="0.15">
      <c r="A200" s="564"/>
      <c r="B200" s="735" t="s">
        <v>7</v>
      </c>
      <c r="C200" s="724" t="s">
        <v>137</v>
      </c>
      <c r="D200" s="725"/>
      <c r="E200" s="725"/>
      <c r="F200" s="725"/>
      <c r="G200" s="725"/>
      <c r="H200" s="725"/>
      <c r="I200" s="725"/>
      <c r="J200" s="725"/>
      <c r="K200" s="725"/>
      <c r="L200" s="725"/>
      <c r="M200" s="725"/>
      <c r="N200" s="725"/>
      <c r="O200" s="725"/>
      <c r="P200" s="725"/>
      <c r="Q200" s="725"/>
      <c r="R200" s="725"/>
      <c r="S200" s="725"/>
      <c r="T200" s="725"/>
      <c r="U200" s="725"/>
      <c r="V200" s="725"/>
      <c r="W200" s="725"/>
      <c r="X200" s="725"/>
      <c r="Y200" s="725"/>
      <c r="Z200" s="714"/>
      <c r="AA200" s="715"/>
    </row>
    <row r="201" spans="1:27" ht="15" customHeight="1" x14ac:dyDescent="0.15">
      <c r="A201" s="564"/>
      <c r="B201" s="736"/>
      <c r="C201" s="732"/>
      <c r="D201" s="733"/>
      <c r="E201" s="733"/>
      <c r="F201" s="733"/>
      <c r="G201" s="733"/>
      <c r="H201" s="733"/>
      <c r="I201" s="733"/>
      <c r="J201" s="733"/>
      <c r="K201" s="733"/>
      <c r="L201" s="733"/>
      <c r="M201" s="733"/>
      <c r="N201" s="733"/>
      <c r="O201" s="733"/>
      <c r="P201" s="733"/>
      <c r="Q201" s="733"/>
      <c r="R201" s="733"/>
      <c r="S201" s="733"/>
      <c r="T201" s="733"/>
      <c r="U201" s="733"/>
      <c r="V201" s="733"/>
      <c r="W201" s="733"/>
      <c r="X201" s="733"/>
      <c r="Y201" s="733"/>
      <c r="Z201" s="716"/>
      <c r="AA201" s="717"/>
    </row>
    <row r="202" spans="1:27" ht="15" customHeight="1" x14ac:dyDescent="0.15">
      <c r="A202" s="564"/>
      <c r="B202" s="735" t="s">
        <v>17</v>
      </c>
      <c r="C202" s="724" t="s">
        <v>353</v>
      </c>
      <c r="D202" s="725"/>
      <c r="E202" s="725"/>
      <c r="F202" s="725"/>
      <c r="G202" s="725"/>
      <c r="H202" s="725"/>
      <c r="I202" s="725"/>
      <c r="J202" s="725"/>
      <c r="K202" s="725"/>
      <c r="L202" s="725"/>
      <c r="M202" s="725"/>
      <c r="N202" s="725"/>
      <c r="O202" s="725"/>
      <c r="P202" s="725"/>
      <c r="Q202" s="725"/>
      <c r="R202" s="725"/>
      <c r="S202" s="725"/>
      <c r="T202" s="725"/>
      <c r="U202" s="725"/>
      <c r="V202" s="725"/>
      <c r="W202" s="725"/>
      <c r="X202" s="725"/>
      <c r="Y202" s="725"/>
      <c r="Z202" s="714"/>
      <c r="AA202" s="715"/>
    </row>
    <row r="203" spans="1:27" ht="15" customHeight="1" x14ac:dyDescent="0.15">
      <c r="A203" s="564"/>
      <c r="B203" s="736"/>
      <c r="C203" s="732"/>
      <c r="D203" s="733"/>
      <c r="E203" s="733"/>
      <c r="F203" s="733"/>
      <c r="G203" s="733"/>
      <c r="H203" s="733"/>
      <c r="I203" s="733"/>
      <c r="J203" s="733"/>
      <c r="K203" s="733"/>
      <c r="L203" s="733"/>
      <c r="M203" s="733"/>
      <c r="N203" s="733"/>
      <c r="O203" s="733"/>
      <c r="P203" s="733"/>
      <c r="Q203" s="733"/>
      <c r="R203" s="733"/>
      <c r="S203" s="733"/>
      <c r="T203" s="733"/>
      <c r="U203" s="733"/>
      <c r="V203" s="733"/>
      <c r="W203" s="733"/>
      <c r="X203" s="733"/>
      <c r="Y203" s="733"/>
      <c r="Z203" s="716"/>
      <c r="AA203" s="717"/>
    </row>
    <row r="204" spans="1:27" s="53" customFormat="1" ht="12.75" customHeight="1" x14ac:dyDescent="0.15">
      <c r="A204" s="555"/>
      <c r="B204" s="555"/>
      <c r="C204" s="573"/>
      <c r="D204" s="573"/>
      <c r="E204" s="573"/>
      <c r="F204" s="573"/>
      <c r="G204" s="573"/>
      <c r="H204" s="573"/>
      <c r="I204" s="573"/>
      <c r="J204" s="573"/>
      <c r="K204" s="573"/>
      <c r="L204" s="573"/>
      <c r="M204" s="573"/>
      <c r="N204" s="573"/>
      <c r="O204" s="573"/>
      <c r="P204" s="573"/>
      <c r="Q204" s="573"/>
      <c r="R204" s="573"/>
      <c r="S204" s="573"/>
      <c r="T204" s="573"/>
      <c r="U204" s="573"/>
      <c r="V204" s="573"/>
      <c r="W204" s="573"/>
      <c r="X204" s="573"/>
      <c r="Y204" s="569"/>
      <c r="Z204" s="569"/>
      <c r="AA204" s="569"/>
    </row>
    <row r="205" spans="1:27" ht="18" customHeight="1" x14ac:dyDescent="0.15">
      <c r="A205" s="541" t="s">
        <v>354</v>
      </c>
      <c r="B205" s="536"/>
      <c r="C205" s="564"/>
      <c r="D205" s="564"/>
      <c r="E205" s="564"/>
      <c r="F205" s="564"/>
      <c r="G205" s="564"/>
      <c r="H205" s="564"/>
      <c r="I205" s="564"/>
      <c r="J205" s="522"/>
      <c r="K205" s="522"/>
      <c r="L205" s="522"/>
      <c r="M205" s="522"/>
      <c r="N205" s="522"/>
      <c r="O205" s="522"/>
      <c r="P205" s="522"/>
      <c r="Q205" s="522"/>
      <c r="R205" s="522"/>
      <c r="S205" s="523"/>
      <c r="T205" s="523"/>
      <c r="U205" s="523"/>
      <c r="V205" s="523"/>
      <c r="W205" s="523"/>
      <c r="X205" s="523"/>
      <c r="Y205" s="574"/>
      <c r="Z205" s="574"/>
      <c r="AA205" s="574"/>
    </row>
    <row r="206" spans="1:27" ht="22.5" customHeight="1" x14ac:dyDescent="0.15">
      <c r="A206" s="564"/>
      <c r="B206" s="735" t="s">
        <v>16</v>
      </c>
      <c r="C206" s="724" t="s">
        <v>355</v>
      </c>
      <c r="D206" s="725"/>
      <c r="E206" s="725"/>
      <c r="F206" s="725"/>
      <c r="G206" s="725"/>
      <c r="H206" s="725"/>
      <c r="I206" s="725"/>
      <c r="J206" s="725"/>
      <c r="K206" s="725"/>
      <c r="L206" s="725"/>
      <c r="M206" s="725"/>
      <c r="N206" s="725"/>
      <c r="O206" s="725"/>
      <c r="P206" s="725"/>
      <c r="Q206" s="725"/>
      <c r="R206" s="725"/>
      <c r="S206" s="725"/>
      <c r="T206" s="725"/>
      <c r="U206" s="725"/>
      <c r="V206" s="725"/>
      <c r="W206" s="725"/>
      <c r="X206" s="725"/>
      <c r="Y206" s="725"/>
      <c r="Z206" s="714"/>
      <c r="AA206" s="715"/>
    </row>
    <row r="207" spans="1:27" ht="22.5" customHeight="1" x14ac:dyDescent="0.15">
      <c r="A207" s="564"/>
      <c r="B207" s="773"/>
      <c r="C207" s="732"/>
      <c r="D207" s="733"/>
      <c r="E207" s="733"/>
      <c r="F207" s="733"/>
      <c r="G207" s="733"/>
      <c r="H207" s="733"/>
      <c r="I207" s="733"/>
      <c r="J207" s="733"/>
      <c r="K207" s="733"/>
      <c r="L207" s="733"/>
      <c r="M207" s="733"/>
      <c r="N207" s="733"/>
      <c r="O207" s="733"/>
      <c r="P207" s="733"/>
      <c r="Q207" s="733"/>
      <c r="R207" s="733"/>
      <c r="S207" s="733"/>
      <c r="T207" s="733"/>
      <c r="U207" s="733"/>
      <c r="V207" s="733"/>
      <c r="W207" s="733"/>
      <c r="X207" s="733"/>
      <c r="Y207" s="733"/>
      <c r="Z207" s="716"/>
      <c r="AA207" s="717"/>
    </row>
    <row r="208" spans="1:27" ht="22.5" customHeight="1" x14ac:dyDescent="0.15">
      <c r="A208" s="564"/>
      <c r="B208" s="735" t="s">
        <v>7</v>
      </c>
      <c r="C208" s="724" t="s">
        <v>994</v>
      </c>
      <c r="D208" s="725"/>
      <c r="E208" s="725"/>
      <c r="F208" s="725"/>
      <c r="G208" s="725"/>
      <c r="H208" s="725"/>
      <c r="I208" s="725"/>
      <c r="J208" s="725"/>
      <c r="K208" s="725"/>
      <c r="L208" s="725"/>
      <c r="M208" s="725"/>
      <c r="N208" s="725"/>
      <c r="O208" s="725"/>
      <c r="P208" s="725"/>
      <c r="Q208" s="725"/>
      <c r="R208" s="725"/>
      <c r="S208" s="725"/>
      <c r="T208" s="725"/>
      <c r="U208" s="725"/>
      <c r="V208" s="725"/>
      <c r="W208" s="725"/>
      <c r="X208" s="725"/>
      <c r="Y208" s="725"/>
      <c r="Z208" s="714"/>
      <c r="AA208" s="715"/>
    </row>
    <row r="209" spans="1:27" ht="22.5" customHeight="1" x14ac:dyDescent="0.15">
      <c r="A209" s="564"/>
      <c r="B209" s="736"/>
      <c r="C209" s="732"/>
      <c r="D209" s="733"/>
      <c r="E209" s="733"/>
      <c r="F209" s="733"/>
      <c r="G209" s="733"/>
      <c r="H209" s="733"/>
      <c r="I209" s="733"/>
      <c r="J209" s="733"/>
      <c r="K209" s="733"/>
      <c r="L209" s="733"/>
      <c r="M209" s="733"/>
      <c r="N209" s="733"/>
      <c r="O209" s="733"/>
      <c r="P209" s="733"/>
      <c r="Q209" s="733"/>
      <c r="R209" s="733"/>
      <c r="S209" s="733"/>
      <c r="T209" s="733"/>
      <c r="U209" s="733"/>
      <c r="V209" s="733"/>
      <c r="W209" s="733"/>
      <c r="X209" s="733"/>
      <c r="Y209" s="733"/>
      <c r="Z209" s="716"/>
      <c r="AA209" s="717"/>
    </row>
    <row r="210" spans="1:27" s="53" customFormat="1" ht="12.75" customHeight="1" x14ac:dyDescent="0.15">
      <c r="A210" s="555"/>
      <c r="B210" s="555"/>
      <c r="C210" s="573"/>
      <c r="D210" s="573"/>
      <c r="E210" s="573"/>
      <c r="F210" s="573"/>
      <c r="G210" s="573"/>
      <c r="H210" s="573"/>
      <c r="I210" s="573"/>
      <c r="J210" s="573"/>
      <c r="K210" s="573"/>
      <c r="L210" s="573"/>
      <c r="M210" s="573"/>
      <c r="N210" s="573"/>
      <c r="O210" s="573"/>
      <c r="P210" s="573"/>
      <c r="Q210" s="573"/>
      <c r="R210" s="573"/>
      <c r="S210" s="573"/>
      <c r="T210" s="573"/>
      <c r="U210" s="573"/>
      <c r="V210" s="573"/>
      <c r="W210" s="573"/>
      <c r="X210" s="573"/>
      <c r="Y210" s="569"/>
      <c r="Z210" s="569"/>
      <c r="AA210" s="569"/>
    </row>
    <row r="211" spans="1:27" ht="18" customHeight="1" x14ac:dyDescent="0.15">
      <c r="A211" s="541" t="s">
        <v>858</v>
      </c>
      <c r="B211" s="536"/>
      <c r="C211" s="564"/>
      <c r="D211" s="564"/>
      <c r="E211" s="564"/>
      <c r="F211" s="564"/>
      <c r="G211" s="564"/>
      <c r="H211" s="564"/>
      <c r="I211" s="564"/>
      <c r="J211" s="522"/>
      <c r="K211" s="522"/>
      <c r="L211" s="522"/>
      <c r="M211" s="522"/>
      <c r="N211" s="522"/>
      <c r="O211" s="522"/>
      <c r="P211" s="522"/>
      <c r="Q211" s="522"/>
      <c r="R211" s="522"/>
      <c r="S211" s="523"/>
      <c r="T211" s="523"/>
      <c r="U211" s="523"/>
      <c r="V211" s="523"/>
      <c r="W211" s="523"/>
      <c r="X211" s="523"/>
      <c r="Y211" s="574"/>
      <c r="Z211" s="574"/>
      <c r="AA211" s="574"/>
    </row>
    <row r="212" spans="1:27" ht="22.5" customHeight="1" x14ac:dyDescent="0.15">
      <c r="A212" s="564"/>
      <c r="B212" s="735" t="s">
        <v>16</v>
      </c>
      <c r="C212" s="724" t="s">
        <v>86</v>
      </c>
      <c r="D212" s="725"/>
      <c r="E212" s="725"/>
      <c r="F212" s="725"/>
      <c r="G212" s="725"/>
      <c r="H212" s="725"/>
      <c r="I212" s="725"/>
      <c r="J212" s="725"/>
      <c r="K212" s="725"/>
      <c r="L212" s="725"/>
      <c r="M212" s="725"/>
      <c r="N212" s="725"/>
      <c r="O212" s="725"/>
      <c r="P212" s="725"/>
      <c r="Q212" s="725"/>
      <c r="R212" s="725"/>
      <c r="S212" s="725"/>
      <c r="T212" s="725"/>
      <c r="U212" s="725"/>
      <c r="V212" s="725"/>
      <c r="W212" s="725"/>
      <c r="X212" s="725"/>
      <c r="Y212" s="726"/>
      <c r="Z212" s="714"/>
      <c r="AA212" s="715"/>
    </row>
    <row r="213" spans="1:27" ht="22.5" customHeight="1" x14ac:dyDescent="0.15">
      <c r="A213" s="564"/>
      <c r="B213" s="736"/>
      <c r="C213" s="732"/>
      <c r="D213" s="733"/>
      <c r="E213" s="733"/>
      <c r="F213" s="733"/>
      <c r="G213" s="733"/>
      <c r="H213" s="733"/>
      <c r="I213" s="733"/>
      <c r="J213" s="733"/>
      <c r="K213" s="733"/>
      <c r="L213" s="733"/>
      <c r="M213" s="733"/>
      <c r="N213" s="733"/>
      <c r="O213" s="733"/>
      <c r="P213" s="733"/>
      <c r="Q213" s="733"/>
      <c r="R213" s="733"/>
      <c r="S213" s="733"/>
      <c r="T213" s="733"/>
      <c r="U213" s="733"/>
      <c r="V213" s="733"/>
      <c r="W213" s="733"/>
      <c r="X213" s="733"/>
      <c r="Y213" s="734"/>
      <c r="Z213" s="716"/>
      <c r="AA213" s="717"/>
    </row>
    <row r="214" spans="1:27" s="53" customFormat="1" ht="12.75" customHeight="1" x14ac:dyDescent="0.15">
      <c r="A214" s="555"/>
      <c r="B214" s="555"/>
      <c r="C214" s="573"/>
      <c r="D214" s="573"/>
      <c r="E214" s="573"/>
      <c r="F214" s="573"/>
      <c r="G214" s="573"/>
      <c r="H214" s="573"/>
      <c r="I214" s="573"/>
      <c r="J214" s="573"/>
      <c r="K214" s="573"/>
      <c r="L214" s="573"/>
      <c r="M214" s="573"/>
      <c r="N214" s="573"/>
      <c r="O214" s="573"/>
      <c r="P214" s="573"/>
      <c r="Q214" s="573"/>
      <c r="R214" s="573"/>
      <c r="S214" s="573"/>
      <c r="T214" s="573"/>
      <c r="U214" s="573"/>
      <c r="V214" s="573"/>
      <c r="W214" s="573"/>
      <c r="X214" s="573"/>
      <c r="Y214" s="569"/>
      <c r="Z214" s="569"/>
      <c r="AA214" s="569"/>
    </row>
    <row r="215" spans="1:27" ht="18" customHeight="1" x14ac:dyDescent="0.15">
      <c r="A215" s="541" t="s">
        <v>859</v>
      </c>
      <c r="B215" s="536"/>
      <c r="C215" s="564"/>
      <c r="D215" s="564"/>
      <c r="E215" s="564"/>
      <c r="F215" s="564"/>
      <c r="G215" s="564"/>
      <c r="H215" s="564"/>
      <c r="I215" s="564"/>
      <c r="J215" s="522"/>
      <c r="K215" s="522"/>
      <c r="L215" s="522"/>
      <c r="M215" s="522"/>
      <c r="N215" s="522"/>
      <c r="O215" s="522"/>
      <c r="P215" s="522"/>
      <c r="Q215" s="522"/>
      <c r="R215" s="522"/>
      <c r="S215" s="523"/>
      <c r="T215" s="523"/>
      <c r="U215" s="523"/>
      <c r="V215" s="523"/>
      <c r="W215" s="523"/>
      <c r="X215" s="523"/>
      <c r="Y215" s="574"/>
      <c r="Z215" s="574"/>
      <c r="AA215" s="574"/>
    </row>
    <row r="216" spans="1:27" ht="15" customHeight="1" x14ac:dyDescent="0.15">
      <c r="A216" s="564"/>
      <c r="B216" s="735" t="s">
        <v>16</v>
      </c>
      <c r="C216" s="724" t="s">
        <v>356</v>
      </c>
      <c r="D216" s="725"/>
      <c r="E216" s="725"/>
      <c r="F216" s="725"/>
      <c r="G216" s="725"/>
      <c r="H216" s="725"/>
      <c r="I216" s="725"/>
      <c r="J216" s="725"/>
      <c r="K216" s="725"/>
      <c r="L216" s="725"/>
      <c r="M216" s="725"/>
      <c r="N216" s="725"/>
      <c r="O216" s="725"/>
      <c r="P216" s="725"/>
      <c r="Q216" s="725"/>
      <c r="R216" s="725"/>
      <c r="S216" s="725"/>
      <c r="T216" s="725"/>
      <c r="U216" s="725"/>
      <c r="V216" s="725"/>
      <c r="W216" s="725"/>
      <c r="X216" s="725"/>
      <c r="Y216" s="725"/>
      <c r="Z216" s="714"/>
      <c r="AA216" s="715"/>
    </row>
    <row r="217" spans="1:27" ht="15" customHeight="1" x14ac:dyDescent="0.15">
      <c r="A217" s="564"/>
      <c r="B217" s="736"/>
      <c r="C217" s="732"/>
      <c r="D217" s="733"/>
      <c r="E217" s="733"/>
      <c r="F217" s="733"/>
      <c r="G217" s="733"/>
      <c r="H217" s="733"/>
      <c r="I217" s="733"/>
      <c r="J217" s="733"/>
      <c r="K217" s="733"/>
      <c r="L217" s="733"/>
      <c r="M217" s="733"/>
      <c r="N217" s="733"/>
      <c r="O217" s="733"/>
      <c r="P217" s="733"/>
      <c r="Q217" s="733"/>
      <c r="R217" s="733"/>
      <c r="S217" s="733"/>
      <c r="T217" s="733"/>
      <c r="U217" s="733"/>
      <c r="V217" s="733"/>
      <c r="W217" s="733"/>
      <c r="X217" s="733"/>
      <c r="Y217" s="733"/>
      <c r="Z217" s="716"/>
      <c r="AA217" s="717"/>
    </row>
    <row r="218" spans="1:27" ht="22.5" customHeight="1" x14ac:dyDescent="0.15">
      <c r="A218" s="564"/>
      <c r="B218" s="735" t="s">
        <v>7</v>
      </c>
      <c r="C218" s="724" t="s">
        <v>87</v>
      </c>
      <c r="D218" s="725"/>
      <c r="E218" s="725"/>
      <c r="F218" s="725"/>
      <c r="G218" s="725"/>
      <c r="H218" s="725"/>
      <c r="I218" s="725"/>
      <c r="J218" s="725"/>
      <c r="K218" s="725"/>
      <c r="L218" s="725"/>
      <c r="M218" s="725"/>
      <c r="N218" s="725"/>
      <c r="O218" s="725"/>
      <c r="P218" s="725"/>
      <c r="Q218" s="725"/>
      <c r="R218" s="725"/>
      <c r="S218" s="725"/>
      <c r="T218" s="725"/>
      <c r="U218" s="725"/>
      <c r="V218" s="725"/>
      <c r="W218" s="725"/>
      <c r="X218" s="725"/>
      <c r="Y218" s="725"/>
      <c r="Z218" s="714"/>
      <c r="AA218" s="715"/>
    </row>
    <row r="219" spans="1:27" ht="22.5" customHeight="1" x14ac:dyDescent="0.15">
      <c r="A219" s="564"/>
      <c r="B219" s="736"/>
      <c r="C219" s="732"/>
      <c r="D219" s="733"/>
      <c r="E219" s="733"/>
      <c r="F219" s="733"/>
      <c r="G219" s="733"/>
      <c r="H219" s="733"/>
      <c r="I219" s="733"/>
      <c r="J219" s="733"/>
      <c r="K219" s="733"/>
      <c r="L219" s="733"/>
      <c r="M219" s="733"/>
      <c r="N219" s="733"/>
      <c r="O219" s="733"/>
      <c r="P219" s="733"/>
      <c r="Q219" s="733"/>
      <c r="R219" s="733"/>
      <c r="S219" s="733"/>
      <c r="T219" s="733"/>
      <c r="U219" s="733"/>
      <c r="V219" s="733"/>
      <c r="W219" s="733"/>
      <c r="X219" s="733"/>
      <c r="Y219" s="733"/>
      <c r="Z219" s="716"/>
      <c r="AA219" s="717"/>
    </row>
    <row r="220" spans="1:27" s="53" customFormat="1" ht="12" customHeight="1" x14ac:dyDescent="0.15">
      <c r="A220" s="555"/>
      <c r="B220" s="555"/>
      <c r="C220" s="573"/>
      <c r="D220" s="573"/>
      <c r="E220" s="573"/>
      <c r="F220" s="573"/>
      <c r="G220" s="573"/>
      <c r="H220" s="573"/>
      <c r="I220" s="573"/>
      <c r="J220" s="573"/>
      <c r="K220" s="573"/>
      <c r="L220" s="573"/>
      <c r="M220" s="573"/>
      <c r="N220" s="573"/>
      <c r="O220" s="573"/>
      <c r="P220" s="573"/>
      <c r="Q220" s="573"/>
      <c r="R220" s="573"/>
      <c r="S220" s="573"/>
      <c r="T220" s="573"/>
      <c r="U220" s="573"/>
      <c r="V220" s="573"/>
      <c r="W220" s="573"/>
      <c r="X220" s="573"/>
      <c r="Y220" s="569"/>
      <c r="Z220" s="569"/>
      <c r="AA220" s="569"/>
    </row>
    <row r="221" spans="1:27" ht="18" customHeight="1" x14ac:dyDescent="0.15">
      <c r="A221" s="541" t="s">
        <v>138</v>
      </c>
      <c r="B221" s="536"/>
      <c r="C221" s="564"/>
      <c r="D221" s="564"/>
      <c r="E221" s="564"/>
      <c r="F221" s="564"/>
      <c r="G221" s="564"/>
      <c r="H221" s="564"/>
      <c r="I221" s="564"/>
      <c r="J221" s="522"/>
      <c r="K221" s="522"/>
      <c r="L221" s="522"/>
      <c r="M221" s="522"/>
      <c r="N221" s="522"/>
      <c r="O221" s="522"/>
      <c r="P221" s="522"/>
      <c r="Q221" s="522"/>
      <c r="R221" s="522"/>
      <c r="S221" s="523"/>
      <c r="T221" s="523"/>
      <c r="U221" s="523"/>
      <c r="V221" s="523"/>
      <c r="W221" s="523"/>
      <c r="X221" s="523"/>
      <c r="Y221" s="574"/>
      <c r="Z221" s="574"/>
      <c r="AA221" s="574"/>
    </row>
    <row r="222" spans="1:27" ht="48" customHeight="1" x14ac:dyDescent="0.15">
      <c r="A222" s="564"/>
      <c r="B222" s="735" t="s">
        <v>16</v>
      </c>
      <c r="C222" s="724" t="s">
        <v>995</v>
      </c>
      <c r="D222" s="725"/>
      <c r="E222" s="725"/>
      <c r="F222" s="725"/>
      <c r="G222" s="725"/>
      <c r="H222" s="725"/>
      <c r="I222" s="725"/>
      <c r="J222" s="725"/>
      <c r="K222" s="725"/>
      <c r="L222" s="725"/>
      <c r="M222" s="725"/>
      <c r="N222" s="725"/>
      <c r="O222" s="725"/>
      <c r="P222" s="725"/>
      <c r="Q222" s="725"/>
      <c r="R222" s="725"/>
      <c r="S222" s="725"/>
      <c r="T222" s="725"/>
      <c r="U222" s="725"/>
      <c r="V222" s="725"/>
      <c r="W222" s="725"/>
      <c r="X222" s="725"/>
      <c r="Y222" s="726"/>
      <c r="Z222" s="714"/>
      <c r="AA222" s="715"/>
    </row>
    <row r="223" spans="1:27" ht="42" customHeight="1" x14ac:dyDescent="0.15">
      <c r="A223" s="564"/>
      <c r="B223" s="736"/>
      <c r="C223" s="732"/>
      <c r="D223" s="733"/>
      <c r="E223" s="733"/>
      <c r="F223" s="733"/>
      <c r="G223" s="733"/>
      <c r="H223" s="733"/>
      <c r="I223" s="733"/>
      <c r="J223" s="733"/>
      <c r="K223" s="733"/>
      <c r="L223" s="733"/>
      <c r="M223" s="733"/>
      <c r="N223" s="733"/>
      <c r="O223" s="733"/>
      <c r="P223" s="733"/>
      <c r="Q223" s="733"/>
      <c r="R223" s="733"/>
      <c r="S223" s="733"/>
      <c r="T223" s="733"/>
      <c r="U223" s="733"/>
      <c r="V223" s="733"/>
      <c r="W223" s="733"/>
      <c r="X223" s="733"/>
      <c r="Y223" s="734"/>
      <c r="Z223" s="716"/>
      <c r="AA223" s="717"/>
    </row>
    <row r="224" spans="1:27" ht="3.75" customHeight="1" x14ac:dyDescent="0.15">
      <c r="A224" s="564"/>
      <c r="B224" s="555"/>
      <c r="C224" s="568"/>
      <c r="D224" s="568"/>
      <c r="E224" s="568"/>
      <c r="F224" s="568"/>
      <c r="G224" s="568"/>
      <c r="H224" s="568"/>
      <c r="I224" s="568"/>
      <c r="J224" s="568"/>
      <c r="K224" s="568"/>
      <c r="L224" s="568"/>
      <c r="M224" s="568"/>
      <c r="N224" s="568"/>
      <c r="O224" s="568"/>
      <c r="P224" s="568"/>
      <c r="Q224" s="568"/>
      <c r="R224" s="568"/>
      <c r="S224" s="568"/>
      <c r="T224" s="568"/>
      <c r="U224" s="568"/>
      <c r="V224" s="568"/>
      <c r="W224" s="568"/>
      <c r="X224" s="568"/>
      <c r="Y224" s="569"/>
      <c r="Z224" s="569"/>
      <c r="AA224" s="569"/>
    </row>
    <row r="225" spans="1:27" s="51" customFormat="1" ht="25.5" customHeight="1" x14ac:dyDescent="0.15">
      <c r="A225" s="564"/>
      <c r="B225" s="584" t="s">
        <v>139</v>
      </c>
      <c r="C225" s="785" t="s">
        <v>140</v>
      </c>
      <c r="D225" s="785"/>
      <c r="E225" s="785"/>
      <c r="F225" s="785"/>
      <c r="G225" s="785"/>
      <c r="H225" s="785"/>
      <c r="I225" s="785"/>
      <c r="J225" s="785"/>
      <c r="K225" s="785"/>
      <c r="L225" s="785"/>
      <c r="M225" s="785"/>
      <c r="N225" s="785"/>
      <c r="O225" s="785"/>
      <c r="P225" s="785"/>
      <c r="Q225" s="785"/>
      <c r="R225" s="785"/>
      <c r="S225" s="785"/>
      <c r="T225" s="785"/>
      <c r="U225" s="785"/>
      <c r="V225" s="785"/>
      <c r="W225" s="785"/>
      <c r="X225" s="785"/>
      <c r="Y225" s="785"/>
      <c r="Z225" s="785"/>
      <c r="AA225" s="786"/>
    </row>
    <row r="226" spans="1:27" s="51" customFormat="1" ht="52.5" customHeight="1" x14ac:dyDescent="0.15">
      <c r="A226" s="564"/>
      <c r="B226" s="585" t="s">
        <v>141</v>
      </c>
      <c r="C226" s="911" t="s">
        <v>303</v>
      </c>
      <c r="D226" s="911"/>
      <c r="E226" s="911"/>
      <c r="F226" s="911"/>
      <c r="G226" s="911"/>
      <c r="H226" s="911"/>
      <c r="I226" s="911"/>
      <c r="J226" s="911"/>
      <c r="K226" s="911"/>
      <c r="L226" s="911"/>
      <c r="M226" s="911"/>
      <c r="N226" s="911"/>
      <c r="O226" s="911"/>
      <c r="P226" s="911"/>
      <c r="Q226" s="911"/>
      <c r="R226" s="911"/>
      <c r="S226" s="911"/>
      <c r="T226" s="911"/>
      <c r="U226" s="911"/>
      <c r="V226" s="911"/>
      <c r="W226" s="911"/>
      <c r="X226" s="911"/>
      <c r="Y226" s="911"/>
      <c r="Z226" s="911"/>
      <c r="AA226" s="912"/>
    </row>
    <row r="227" spans="1:27" s="53" customFormat="1" ht="12.75" customHeight="1" x14ac:dyDescent="0.15">
      <c r="A227" s="555"/>
      <c r="B227" s="555"/>
      <c r="C227" s="573"/>
      <c r="D227" s="573"/>
      <c r="E227" s="573"/>
      <c r="F227" s="573"/>
      <c r="G227" s="573"/>
      <c r="H227" s="573"/>
      <c r="I227" s="573"/>
      <c r="J227" s="573"/>
      <c r="K227" s="573"/>
      <c r="L227" s="573"/>
      <c r="M227" s="573"/>
      <c r="N227" s="573"/>
      <c r="O227" s="573"/>
      <c r="P227" s="573"/>
      <c r="Q227" s="573"/>
      <c r="R227" s="573"/>
      <c r="S227" s="573"/>
      <c r="T227" s="573"/>
      <c r="U227" s="573"/>
      <c r="V227" s="573"/>
      <c r="W227" s="573"/>
      <c r="X227" s="573"/>
      <c r="Y227" s="569"/>
      <c r="Z227" s="569"/>
      <c r="AA227" s="569"/>
    </row>
    <row r="228" spans="1:27" ht="18" customHeight="1" x14ac:dyDescent="0.15">
      <c r="A228" s="541" t="s">
        <v>860</v>
      </c>
      <c r="B228" s="536"/>
      <c r="C228" s="564"/>
      <c r="D228" s="564"/>
      <c r="E228" s="564"/>
      <c r="F228" s="564"/>
      <c r="G228" s="564"/>
      <c r="H228" s="564"/>
      <c r="I228" s="564"/>
      <c r="J228" s="522"/>
      <c r="K228" s="522"/>
      <c r="L228" s="522"/>
      <c r="M228" s="522"/>
      <c r="N228" s="522"/>
      <c r="O228" s="522"/>
      <c r="P228" s="522"/>
      <c r="Q228" s="522"/>
      <c r="R228" s="522"/>
      <c r="S228" s="523"/>
      <c r="T228" s="523"/>
      <c r="U228" s="523"/>
      <c r="V228" s="523"/>
      <c r="W228" s="523"/>
      <c r="X228" s="523"/>
      <c r="Y228" s="574"/>
      <c r="Z228" s="574"/>
      <c r="AA228" s="574"/>
    </row>
    <row r="229" spans="1:27" ht="15" customHeight="1" x14ac:dyDescent="0.15">
      <c r="A229" s="564"/>
      <c r="B229" s="735" t="s">
        <v>16</v>
      </c>
      <c r="C229" s="724" t="s">
        <v>278</v>
      </c>
      <c r="D229" s="725"/>
      <c r="E229" s="725"/>
      <c r="F229" s="725"/>
      <c r="G229" s="725"/>
      <c r="H229" s="725"/>
      <c r="I229" s="725"/>
      <c r="J229" s="725"/>
      <c r="K229" s="725"/>
      <c r="L229" s="725"/>
      <c r="M229" s="725"/>
      <c r="N229" s="725"/>
      <c r="O229" s="725"/>
      <c r="P229" s="725"/>
      <c r="Q229" s="725"/>
      <c r="R229" s="725"/>
      <c r="S229" s="725"/>
      <c r="T229" s="725"/>
      <c r="U229" s="725"/>
      <c r="V229" s="725"/>
      <c r="W229" s="725"/>
      <c r="X229" s="725"/>
      <c r="Y229" s="726"/>
      <c r="Z229" s="714"/>
      <c r="AA229" s="715"/>
    </row>
    <row r="230" spans="1:27" ht="15" customHeight="1" x14ac:dyDescent="0.15">
      <c r="A230" s="564"/>
      <c r="B230" s="736"/>
      <c r="C230" s="732"/>
      <c r="D230" s="733"/>
      <c r="E230" s="733"/>
      <c r="F230" s="733"/>
      <c r="G230" s="733"/>
      <c r="H230" s="733"/>
      <c r="I230" s="733"/>
      <c r="J230" s="733"/>
      <c r="K230" s="733"/>
      <c r="L230" s="733"/>
      <c r="M230" s="733"/>
      <c r="N230" s="733"/>
      <c r="O230" s="733"/>
      <c r="P230" s="733"/>
      <c r="Q230" s="733"/>
      <c r="R230" s="733"/>
      <c r="S230" s="733"/>
      <c r="T230" s="733"/>
      <c r="U230" s="733"/>
      <c r="V230" s="733"/>
      <c r="W230" s="733"/>
      <c r="X230" s="733"/>
      <c r="Y230" s="734"/>
      <c r="Z230" s="716"/>
      <c r="AA230" s="717"/>
    </row>
    <row r="231" spans="1:27" s="53" customFormat="1" ht="12.75" customHeight="1" x14ac:dyDescent="0.15">
      <c r="A231" s="555"/>
      <c r="B231" s="555"/>
      <c r="C231" s="573"/>
      <c r="D231" s="573"/>
      <c r="E231" s="573"/>
      <c r="F231" s="573"/>
      <c r="G231" s="573"/>
      <c r="H231" s="573"/>
      <c r="I231" s="573"/>
      <c r="J231" s="573"/>
      <c r="K231" s="573"/>
      <c r="L231" s="573"/>
      <c r="M231" s="573"/>
      <c r="N231" s="573"/>
      <c r="O231" s="573"/>
      <c r="P231" s="573"/>
      <c r="Q231" s="573"/>
      <c r="R231" s="573"/>
      <c r="S231" s="573"/>
      <c r="T231" s="573"/>
      <c r="U231" s="573"/>
      <c r="V231" s="573"/>
      <c r="W231" s="573"/>
      <c r="X231" s="573"/>
      <c r="Y231" s="569"/>
      <c r="Z231" s="569"/>
      <c r="AA231" s="569"/>
    </row>
    <row r="232" spans="1:27" ht="18" customHeight="1" x14ac:dyDescent="0.15">
      <c r="A232" s="541" t="s">
        <v>142</v>
      </c>
      <c r="B232" s="536"/>
      <c r="C232" s="564"/>
      <c r="D232" s="564"/>
      <c r="E232" s="564"/>
      <c r="F232" s="564"/>
      <c r="G232" s="564"/>
      <c r="H232" s="564"/>
      <c r="I232" s="564"/>
      <c r="J232" s="522"/>
      <c r="K232" s="522"/>
      <c r="L232" s="522"/>
      <c r="M232" s="522"/>
      <c r="N232" s="522"/>
      <c r="O232" s="522"/>
      <c r="P232" s="522"/>
      <c r="Q232" s="522"/>
      <c r="R232" s="522"/>
      <c r="S232" s="523"/>
      <c r="T232" s="523"/>
      <c r="U232" s="523"/>
      <c r="V232" s="523"/>
      <c r="W232" s="523"/>
      <c r="X232" s="523"/>
      <c r="Y232" s="574"/>
      <c r="Z232" s="574"/>
      <c r="AA232" s="574"/>
    </row>
    <row r="233" spans="1:27" ht="15" customHeight="1" x14ac:dyDescent="0.15">
      <c r="A233" s="564"/>
      <c r="B233" s="735" t="s">
        <v>16</v>
      </c>
      <c r="C233" s="724" t="s">
        <v>357</v>
      </c>
      <c r="D233" s="725"/>
      <c r="E233" s="725"/>
      <c r="F233" s="725"/>
      <c r="G233" s="725"/>
      <c r="H233" s="725"/>
      <c r="I233" s="725"/>
      <c r="J233" s="725"/>
      <c r="K233" s="725"/>
      <c r="L233" s="725"/>
      <c r="M233" s="725"/>
      <c r="N233" s="725"/>
      <c r="O233" s="725"/>
      <c r="P233" s="725"/>
      <c r="Q233" s="725"/>
      <c r="R233" s="725"/>
      <c r="S233" s="725"/>
      <c r="T233" s="725"/>
      <c r="U233" s="725"/>
      <c r="V233" s="725"/>
      <c r="W233" s="725"/>
      <c r="X233" s="725"/>
      <c r="Y233" s="726"/>
      <c r="Z233" s="714"/>
      <c r="AA233" s="715"/>
    </row>
    <row r="234" spans="1:27" ht="15" customHeight="1" x14ac:dyDescent="0.15">
      <c r="A234" s="564"/>
      <c r="B234" s="736"/>
      <c r="C234" s="732"/>
      <c r="D234" s="733"/>
      <c r="E234" s="733"/>
      <c r="F234" s="733"/>
      <c r="G234" s="733"/>
      <c r="H234" s="733"/>
      <c r="I234" s="733"/>
      <c r="J234" s="733"/>
      <c r="K234" s="733"/>
      <c r="L234" s="733"/>
      <c r="M234" s="733"/>
      <c r="N234" s="733"/>
      <c r="O234" s="733"/>
      <c r="P234" s="733"/>
      <c r="Q234" s="733"/>
      <c r="R234" s="733"/>
      <c r="S234" s="733"/>
      <c r="T234" s="733"/>
      <c r="U234" s="733"/>
      <c r="V234" s="733"/>
      <c r="W234" s="733"/>
      <c r="X234" s="733"/>
      <c r="Y234" s="734"/>
      <c r="Z234" s="716"/>
      <c r="AA234" s="717"/>
    </row>
    <row r="235" spans="1:27" s="53" customFormat="1" ht="12.75" customHeight="1" x14ac:dyDescent="0.15">
      <c r="A235" s="555"/>
      <c r="B235" s="555"/>
      <c r="C235" s="568"/>
      <c r="D235" s="568"/>
      <c r="E235" s="568"/>
      <c r="F235" s="568"/>
      <c r="G235" s="568"/>
      <c r="H235" s="568"/>
      <c r="I235" s="568"/>
      <c r="J235" s="568"/>
      <c r="K235" s="568"/>
      <c r="L235" s="568"/>
      <c r="M235" s="568"/>
      <c r="N235" s="568"/>
      <c r="O235" s="568"/>
      <c r="P235" s="568"/>
      <c r="Q235" s="568"/>
      <c r="R235" s="568"/>
      <c r="S235" s="568"/>
      <c r="T235" s="568"/>
      <c r="U235" s="568"/>
      <c r="V235" s="568"/>
      <c r="W235" s="568"/>
      <c r="X235" s="568"/>
      <c r="Y235" s="569"/>
      <c r="Z235" s="569"/>
      <c r="AA235" s="569"/>
    </row>
    <row r="236" spans="1:27" s="53" customFormat="1" ht="18" customHeight="1" x14ac:dyDescent="0.15">
      <c r="A236" s="541" t="s">
        <v>861</v>
      </c>
      <c r="B236" s="536"/>
      <c r="C236" s="564"/>
      <c r="D236" s="564"/>
      <c r="E236" s="564"/>
      <c r="F236" s="564"/>
      <c r="G236" s="564"/>
      <c r="H236" s="564"/>
      <c r="I236" s="564"/>
      <c r="J236" s="522"/>
      <c r="K236" s="522"/>
      <c r="L236" s="522"/>
      <c r="M236" s="522"/>
      <c r="N236" s="522"/>
      <c r="O236" s="522"/>
      <c r="P236" s="522"/>
      <c r="Q236" s="522"/>
      <c r="R236" s="522"/>
      <c r="S236" s="523"/>
      <c r="T236" s="523"/>
      <c r="U236" s="523"/>
      <c r="V236" s="523"/>
      <c r="W236" s="523"/>
      <c r="X236" s="523"/>
      <c r="Y236" s="574"/>
      <c r="Z236" s="574"/>
      <c r="AA236" s="574"/>
    </row>
    <row r="237" spans="1:27" s="53" customFormat="1" ht="22.5" customHeight="1" x14ac:dyDescent="0.15">
      <c r="A237" s="564"/>
      <c r="B237" s="735" t="s">
        <v>16</v>
      </c>
      <c r="C237" s="724" t="s">
        <v>358</v>
      </c>
      <c r="D237" s="725"/>
      <c r="E237" s="725"/>
      <c r="F237" s="725"/>
      <c r="G237" s="725"/>
      <c r="H237" s="725"/>
      <c r="I237" s="725"/>
      <c r="J237" s="725"/>
      <c r="K237" s="725"/>
      <c r="L237" s="725"/>
      <c r="M237" s="725"/>
      <c r="N237" s="725"/>
      <c r="O237" s="725"/>
      <c r="P237" s="725"/>
      <c r="Q237" s="725"/>
      <c r="R237" s="725"/>
      <c r="S237" s="725"/>
      <c r="T237" s="725"/>
      <c r="U237" s="725"/>
      <c r="V237" s="725"/>
      <c r="W237" s="725"/>
      <c r="X237" s="725"/>
      <c r="Y237" s="725"/>
      <c r="Z237" s="714"/>
      <c r="AA237" s="715"/>
    </row>
    <row r="238" spans="1:27" s="53" customFormat="1" ht="22.5" customHeight="1" x14ac:dyDescent="0.15">
      <c r="A238" s="564"/>
      <c r="B238" s="736"/>
      <c r="C238" s="732"/>
      <c r="D238" s="733"/>
      <c r="E238" s="733"/>
      <c r="F238" s="733"/>
      <c r="G238" s="733"/>
      <c r="H238" s="733"/>
      <c r="I238" s="733"/>
      <c r="J238" s="733"/>
      <c r="K238" s="733"/>
      <c r="L238" s="733"/>
      <c r="M238" s="733"/>
      <c r="N238" s="733"/>
      <c r="O238" s="733"/>
      <c r="P238" s="733"/>
      <c r="Q238" s="733"/>
      <c r="R238" s="733"/>
      <c r="S238" s="733"/>
      <c r="T238" s="733"/>
      <c r="U238" s="733"/>
      <c r="V238" s="733"/>
      <c r="W238" s="733"/>
      <c r="X238" s="733"/>
      <c r="Y238" s="733"/>
      <c r="Z238" s="716"/>
      <c r="AA238" s="717"/>
    </row>
    <row r="239" spans="1:27" s="53" customFormat="1" ht="22.5" customHeight="1" x14ac:dyDescent="0.15">
      <c r="A239" s="564"/>
      <c r="B239" s="735" t="s">
        <v>7</v>
      </c>
      <c r="C239" s="724" t="s">
        <v>143</v>
      </c>
      <c r="D239" s="725"/>
      <c r="E239" s="725"/>
      <c r="F239" s="725"/>
      <c r="G239" s="725"/>
      <c r="H239" s="725"/>
      <c r="I239" s="725"/>
      <c r="J239" s="725"/>
      <c r="K239" s="725"/>
      <c r="L239" s="725"/>
      <c r="M239" s="725"/>
      <c r="N239" s="725"/>
      <c r="O239" s="725"/>
      <c r="P239" s="725"/>
      <c r="Q239" s="725"/>
      <c r="R239" s="725"/>
      <c r="S239" s="725"/>
      <c r="T239" s="725"/>
      <c r="U239" s="725"/>
      <c r="V239" s="725"/>
      <c r="W239" s="725"/>
      <c r="X239" s="725"/>
      <c r="Y239" s="725"/>
      <c r="Z239" s="714"/>
      <c r="AA239" s="715"/>
    </row>
    <row r="240" spans="1:27" s="53" customFormat="1" ht="22.5" customHeight="1" x14ac:dyDescent="0.15">
      <c r="A240" s="564"/>
      <c r="B240" s="736"/>
      <c r="C240" s="732"/>
      <c r="D240" s="733"/>
      <c r="E240" s="733"/>
      <c r="F240" s="733"/>
      <c r="G240" s="733"/>
      <c r="H240" s="733"/>
      <c r="I240" s="733"/>
      <c r="J240" s="733"/>
      <c r="K240" s="733"/>
      <c r="L240" s="733"/>
      <c r="M240" s="733"/>
      <c r="N240" s="733"/>
      <c r="O240" s="733"/>
      <c r="P240" s="733"/>
      <c r="Q240" s="733"/>
      <c r="R240" s="733"/>
      <c r="S240" s="733"/>
      <c r="T240" s="733"/>
      <c r="U240" s="733"/>
      <c r="V240" s="733"/>
      <c r="W240" s="733"/>
      <c r="X240" s="733"/>
      <c r="Y240" s="733"/>
      <c r="Z240" s="716"/>
      <c r="AA240" s="717"/>
    </row>
    <row r="241" spans="1:27" s="53" customFormat="1" ht="12.75" customHeight="1" x14ac:dyDescent="0.15">
      <c r="A241" s="555"/>
      <c r="B241" s="555"/>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69"/>
      <c r="Z241" s="569"/>
      <c r="AA241" s="569"/>
    </row>
    <row r="242" spans="1:27" s="53" customFormat="1" ht="18" customHeight="1" x14ac:dyDescent="0.15">
      <c r="A242" s="541" t="s">
        <v>862</v>
      </c>
      <c r="B242" s="536"/>
      <c r="C242" s="564"/>
      <c r="D242" s="564"/>
      <c r="E242" s="564"/>
      <c r="F242" s="564"/>
      <c r="G242" s="564"/>
      <c r="H242" s="564"/>
      <c r="I242" s="564"/>
      <c r="J242" s="522"/>
      <c r="K242" s="522"/>
      <c r="L242" s="522"/>
      <c r="M242" s="522"/>
      <c r="N242" s="522"/>
      <c r="O242" s="522"/>
      <c r="P242" s="522"/>
      <c r="Q242" s="522"/>
      <c r="R242" s="522"/>
      <c r="S242" s="523"/>
      <c r="T242" s="523"/>
      <c r="U242" s="523"/>
      <c r="V242" s="523"/>
      <c r="W242" s="523"/>
      <c r="X242" s="523"/>
      <c r="Y242" s="574"/>
      <c r="Z242" s="574"/>
      <c r="AA242" s="574"/>
    </row>
    <row r="243" spans="1:27" s="53" customFormat="1" ht="30" customHeight="1" x14ac:dyDescent="0.15">
      <c r="A243" s="586"/>
      <c r="B243" s="735" t="s">
        <v>16</v>
      </c>
      <c r="C243" s="724" t="s">
        <v>359</v>
      </c>
      <c r="D243" s="725"/>
      <c r="E243" s="725"/>
      <c r="F243" s="725"/>
      <c r="G243" s="725"/>
      <c r="H243" s="725"/>
      <c r="I243" s="725"/>
      <c r="J243" s="725"/>
      <c r="K243" s="725"/>
      <c r="L243" s="725"/>
      <c r="M243" s="725"/>
      <c r="N243" s="725"/>
      <c r="O243" s="725"/>
      <c r="P243" s="725"/>
      <c r="Q243" s="725"/>
      <c r="R243" s="725"/>
      <c r="S243" s="725"/>
      <c r="T243" s="725"/>
      <c r="U243" s="725"/>
      <c r="V243" s="725"/>
      <c r="W243" s="725"/>
      <c r="X243" s="725"/>
      <c r="Y243" s="725"/>
      <c r="Z243" s="714"/>
      <c r="AA243" s="715"/>
    </row>
    <row r="244" spans="1:27" ht="30" customHeight="1" x14ac:dyDescent="0.15">
      <c r="A244" s="586"/>
      <c r="B244" s="736"/>
      <c r="C244" s="732"/>
      <c r="D244" s="733"/>
      <c r="E244" s="733"/>
      <c r="F244" s="733"/>
      <c r="G244" s="733"/>
      <c r="H244" s="733"/>
      <c r="I244" s="733"/>
      <c r="J244" s="733"/>
      <c r="K244" s="733"/>
      <c r="L244" s="733"/>
      <c r="M244" s="733"/>
      <c r="N244" s="733"/>
      <c r="O244" s="733"/>
      <c r="P244" s="733"/>
      <c r="Q244" s="733"/>
      <c r="R244" s="733"/>
      <c r="S244" s="733"/>
      <c r="T244" s="733"/>
      <c r="U244" s="733"/>
      <c r="V244" s="733"/>
      <c r="W244" s="733"/>
      <c r="X244" s="733"/>
      <c r="Y244" s="733"/>
      <c r="Z244" s="716"/>
      <c r="AA244" s="717"/>
    </row>
    <row r="245" spans="1:27" s="53" customFormat="1" ht="22.5" customHeight="1" x14ac:dyDescent="0.15">
      <c r="A245" s="564"/>
      <c r="B245" s="773" t="s">
        <v>7</v>
      </c>
      <c r="C245" s="724" t="s">
        <v>360</v>
      </c>
      <c r="D245" s="725"/>
      <c r="E245" s="725"/>
      <c r="F245" s="725"/>
      <c r="G245" s="725"/>
      <c r="H245" s="725"/>
      <c r="I245" s="725"/>
      <c r="J245" s="725"/>
      <c r="K245" s="725"/>
      <c r="L245" s="725"/>
      <c r="M245" s="725"/>
      <c r="N245" s="725"/>
      <c r="O245" s="725"/>
      <c r="P245" s="725"/>
      <c r="Q245" s="725"/>
      <c r="R245" s="725"/>
      <c r="S245" s="725"/>
      <c r="T245" s="725"/>
      <c r="U245" s="725"/>
      <c r="V245" s="725"/>
      <c r="W245" s="725"/>
      <c r="X245" s="725"/>
      <c r="Y245" s="725"/>
      <c r="Z245" s="714"/>
      <c r="AA245" s="715"/>
    </row>
    <row r="246" spans="1:27" ht="22.5" customHeight="1" x14ac:dyDescent="0.15">
      <c r="A246" s="564"/>
      <c r="B246" s="736"/>
      <c r="C246" s="732"/>
      <c r="D246" s="733"/>
      <c r="E246" s="733"/>
      <c r="F246" s="733"/>
      <c r="G246" s="733"/>
      <c r="H246" s="733"/>
      <c r="I246" s="733"/>
      <c r="J246" s="733"/>
      <c r="K246" s="733"/>
      <c r="L246" s="733"/>
      <c r="M246" s="733"/>
      <c r="N246" s="733"/>
      <c r="O246" s="733"/>
      <c r="P246" s="733"/>
      <c r="Q246" s="733"/>
      <c r="R246" s="733"/>
      <c r="S246" s="733"/>
      <c r="T246" s="733"/>
      <c r="U246" s="733"/>
      <c r="V246" s="733"/>
      <c r="W246" s="733"/>
      <c r="X246" s="733"/>
      <c r="Y246" s="733"/>
      <c r="Z246" s="716"/>
      <c r="AA246" s="717"/>
    </row>
    <row r="247" spans="1:27" ht="15" customHeight="1" x14ac:dyDescent="0.15">
      <c r="A247" s="564"/>
      <c r="B247" s="735" t="s">
        <v>17</v>
      </c>
      <c r="C247" s="724" t="s">
        <v>361</v>
      </c>
      <c r="D247" s="725"/>
      <c r="E247" s="725"/>
      <c r="F247" s="725"/>
      <c r="G247" s="725"/>
      <c r="H247" s="725"/>
      <c r="I247" s="725"/>
      <c r="J247" s="725"/>
      <c r="K247" s="725"/>
      <c r="L247" s="725"/>
      <c r="M247" s="725"/>
      <c r="N247" s="725"/>
      <c r="O247" s="725"/>
      <c r="P247" s="725"/>
      <c r="Q247" s="725"/>
      <c r="R247" s="725"/>
      <c r="S247" s="725"/>
      <c r="T247" s="725"/>
      <c r="U247" s="725"/>
      <c r="V247" s="725"/>
      <c r="W247" s="725"/>
      <c r="X247" s="725"/>
      <c r="Y247" s="726"/>
      <c r="Z247" s="714"/>
      <c r="AA247" s="715"/>
    </row>
    <row r="248" spans="1:27" ht="15" customHeight="1" x14ac:dyDescent="0.15">
      <c r="A248" s="564"/>
      <c r="B248" s="736"/>
      <c r="C248" s="732"/>
      <c r="D248" s="733"/>
      <c r="E248" s="733"/>
      <c r="F248" s="733"/>
      <c r="G248" s="733"/>
      <c r="H248" s="733"/>
      <c r="I248" s="733"/>
      <c r="J248" s="733"/>
      <c r="K248" s="733"/>
      <c r="L248" s="733"/>
      <c r="M248" s="733"/>
      <c r="N248" s="733"/>
      <c r="O248" s="733"/>
      <c r="P248" s="733"/>
      <c r="Q248" s="733"/>
      <c r="R248" s="733"/>
      <c r="S248" s="733"/>
      <c r="T248" s="733"/>
      <c r="U248" s="733"/>
      <c r="V248" s="733"/>
      <c r="W248" s="733"/>
      <c r="X248" s="733"/>
      <c r="Y248" s="734"/>
      <c r="Z248" s="716"/>
      <c r="AA248" s="717"/>
    </row>
    <row r="249" spans="1:27" ht="15" customHeight="1" x14ac:dyDescent="0.15">
      <c r="A249" s="564"/>
      <c r="B249" s="735" t="s">
        <v>9</v>
      </c>
      <c r="C249" s="724" t="s">
        <v>22</v>
      </c>
      <c r="D249" s="725"/>
      <c r="E249" s="725"/>
      <c r="F249" s="725"/>
      <c r="G249" s="725"/>
      <c r="H249" s="725"/>
      <c r="I249" s="725"/>
      <c r="J249" s="725"/>
      <c r="K249" s="725"/>
      <c r="L249" s="725"/>
      <c r="M249" s="725"/>
      <c r="N249" s="725"/>
      <c r="O249" s="725"/>
      <c r="P249" s="725"/>
      <c r="Q249" s="725"/>
      <c r="R249" s="725"/>
      <c r="S249" s="725"/>
      <c r="T249" s="725"/>
      <c r="U249" s="725"/>
      <c r="V249" s="725"/>
      <c r="W249" s="725"/>
      <c r="X249" s="725"/>
      <c r="Y249" s="726"/>
      <c r="Z249" s="714"/>
      <c r="AA249" s="715"/>
    </row>
    <row r="250" spans="1:27" ht="15" customHeight="1" x14ac:dyDescent="0.15">
      <c r="A250" s="564"/>
      <c r="B250" s="736"/>
      <c r="C250" s="732"/>
      <c r="D250" s="733"/>
      <c r="E250" s="733"/>
      <c r="F250" s="733"/>
      <c r="G250" s="733"/>
      <c r="H250" s="733"/>
      <c r="I250" s="733"/>
      <c r="J250" s="733"/>
      <c r="K250" s="733"/>
      <c r="L250" s="733"/>
      <c r="M250" s="733"/>
      <c r="N250" s="733"/>
      <c r="O250" s="733"/>
      <c r="P250" s="733"/>
      <c r="Q250" s="733"/>
      <c r="R250" s="733"/>
      <c r="S250" s="733"/>
      <c r="T250" s="733"/>
      <c r="U250" s="733"/>
      <c r="V250" s="733"/>
      <c r="W250" s="733"/>
      <c r="X250" s="733"/>
      <c r="Y250" s="734"/>
      <c r="Z250" s="716"/>
      <c r="AA250" s="717"/>
    </row>
    <row r="251" spans="1:27" ht="15" customHeight="1" x14ac:dyDescent="0.15">
      <c r="A251" s="564"/>
      <c r="B251" s="735" t="s">
        <v>8</v>
      </c>
      <c r="C251" s="724" t="s">
        <v>264</v>
      </c>
      <c r="D251" s="725"/>
      <c r="E251" s="725"/>
      <c r="F251" s="725"/>
      <c r="G251" s="725"/>
      <c r="H251" s="725"/>
      <c r="I251" s="725"/>
      <c r="J251" s="725"/>
      <c r="K251" s="725"/>
      <c r="L251" s="725"/>
      <c r="M251" s="725"/>
      <c r="N251" s="725"/>
      <c r="O251" s="725"/>
      <c r="P251" s="725"/>
      <c r="Q251" s="725"/>
      <c r="R251" s="725"/>
      <c r="S251" s="725"/>
      <c r="T251" s="725"/>
      <c r="U251" s="725"/>
      <c r="V251" s="725"/>
      <c r="W251" s="725"/>
      <c r="X251" s="725"/>
      <c r="Y251" s="725"/>
      <c r="Z251" s="714"/>
      <c r="AA251" s="715"/>
    </row>
    <row r="252" spans="1:27" s="53" customFormat="1" ht="15" customHeight="1" x14ac:dyDescent="0.15">
      <c r="A252" s="564"/>
      <c r="B252" s="736"/>
      <c r="C252" s="732"/>
      <c r="D252" s="733"/>
      <c r="E252" s="733"/>
      <c r="F252" s="733"/>
      <c r="G252" s="733"/>
      <c r="H252" s="733"/>
      <c r="I252" s="733"/>
      <c r="J252" s="733"/>
      <c r="K252" s="733"/>
      <c r="L252" s="733"/>
      <c r="M252" s="733"/>
      <c r="N252" s="733"/>
      <c r="O252" s="733"/>
      <c r="P252" s="733"/>
      <c r="Q252" s="733"/>
      <c r="R252" s="733"/>
      <c r="S252" s="733"/>
      <c r="T252" s="733"/>
      <c r="U252" s="733"/>
      <c r="V252" s="733"/>
      <c r="W252" s="733"/>
      <c r="X252" s="733"/>
      <c r="Y252" s="733"/>
      <c r="Z252" s="716"/>
      <c r="AA252" s="717"/>
    </row>
    <row r="253" spans="1:27" s="54" customFormat="1" ht="18" customHeight="1" x14ac:dyDescent="0.15">
      <c r="A253" s="541" t="s">
        <v>144</v>
      </c>
      <c r="B253" s="536"/>
      <c r="C253" s="564"/>
      <c r="D253" s="564"/>
      <c r="E253" s="564"/>
      <c r="F253" s="564"/>
      <c r="G253" s="564"/>
      <c r="H253" s="564"/>
      <c r="I253" s="564"/>
      <c r="J253" s="522"/>
      <c r="K253" s="522"/>
      <c r="L253" s="522"/>
      <c r="M253" s="522"/>
      <c r="N253" s="522"/>
      <c r="O253" s="522"/>
      <c r="P253" s="522"/>
      <c r="Q253" s="522"/>
      <c r="R253" s="522"/>
      <c r="S253" s="523"/>
      <c r="T253" s="523"/>
      <c r="U253" s="523"/>
      <c r="V253" s="523"/>
      <c r="W253" s="523"/>
      <c r="X253" s="523"/>
      <c r="Y253" s="574"/>
      <c r="Z253" s="574"/>
      <c r="AA253" s="574"/>
    </row>
    <row r="254" spans="1:27" ht="22.5" customHeight="1" x14ac:dyDescent="0.15">
      <c r="A254" s="564"/>
      <c r="B254" s="735" t="s">
        <v>16</v>
      </c>
      <c r="C254" s="724" t="s">
        <v>314</v>
      </c>
      <c r="D254" s="725"/>
      <c r="E254" s="725"/>
      <c r="F254" s="725"/>
      <c r="G254" s="725"/>
      <c r="H254" s="725"/>
      <c r="I254" s="725"/>
      <c r="J254" s="725"/>
      <c r="K254" s="725"/>
      <c r="L254" s="725"/>
      <c r="M254" s="725"/>
      <c r="N254" s="725"/>
      <c r="O254" s="725"/>
      <c r="P254" s="725"/>
      <c r="Q254" s="725"/>
      <c r="R254" s="725"/>
      <c r="S254" s="725"/>
      <c r="T254" s="725"/>
      <c r="U254" s="725"/>
      <c r="V254" s="725"/>
      <c r="W254" s="725"/>
      <c r="X254" s="725"/>
      <c r="Y254" s="726"/>
      <c r="Z254" s="714"/>
      <c r="AA254" s="715"/>
    </row>
    <row r="255" spans="1:27" ht="22.5" customHeight="1" x14ac:dyDescent="0.15">
      <c r="A255" s="564"/>
      <c r="B255" s="736"/>
      <c r="C255" s="732"/>
      <c r="D255" s="733"/>
      <c r="E255" s="733"/>
      <c r="F255" s="733"/>
      <c r="G255" s="733"/>
      <c r="H255" s="733"/>
      <c r="I255" s="733"/>
      <c r="J255" s="733"/>
      <c r="K255" s="733"/>
      <c r="L255" s="733"/>
      <c r="M255" s="733"/>
      <c r="N255" s="733"/>
      <c r="O255" s="733"/>
      <c r="P255" s="733"/>
      <c r="Q255" s="733"/>
      <c r="R255" s="733"/>
      <c r="S255" s="733"/>
      <c r="T255" s="733"/>
      <c r="U255" s="733"/>
      <c r="V255" s="733"/>
      <c r="W255" s="733"/>
      <c r="X255" s="733"/>
      <c r="Y255" s="734"/>
      <c r="Z255" s="716"/>
      <c r="AA255" s="717"/>
    </row>
    <row r="256" spans="1:27" ht="9" customHeight="1" x14ac:dyDescent="0.15">
      <c r="A256" s="555"/>
      <c r="B256" s="555"/>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69"/>
      <c r="Z256" s="569"/>
      <c r="AA256" s="569"/>
    </row>
    <row r="257" spans="1:27" ht="21.75" customHeight="1" x14ac:dyDescent="0.15">
      <c r="A257" s="541" t="s">
        <v>315</v>
      </c>
      <c r="B257" s="536"/>
      <c r="C257" s="564"/>
      <c r="D257" s="564"/>
      <c r="E257" s="564"/>
      <c r="F257" s="564"/>
      <c r="G257" s="564"/>
      <c r="H257" s="564"/>
      <c r="I257" s="564"/>
      <c r="J257" s="522"/>
      <c r="K257" s="522"/>
      <c r="L257" s="522"/>
      <c r="M257" s="522"/>
      <c r="N257" s="522"/>
      <c r="O257" s="522"/>
      <c r="P257" s="522"/>
      <c r="Q257" s="522"/>
      <c r="R257" s="522"/>
      <c r="S257" s="523"/>
      <c r="T257" s="523"/>
      <c r="U257" s="523"/>
      <c r="V257" s="523"/>
      <c r="W257" s="523"/>
      <c r="X257" s="523"/>
      <c r="Y257" s="574"/>
      <c r="Z257" s="574"/>
      <c r="AA257" s="574"/>
    </row>
    <row r="258" spans="1:27" ht="15" customHeight="1" x14ac:dyDescent="0.15">
      <c r="A258" s="564"/>
      <c r="B258" s="735" t="s">
        <v>16</v>
      </c>
      <c r="C258" s="724" t="s">
        <v>145</v>
      </c>
      <c r="D258" s="725"/>
      <c r="E258" s="725"/>
      <c r="F258" s="725"/>
      <c r="G258" s="725"/>
      <c r="H258" s="725"/>
      <c r="I258" s="725"/>
      <c r="J258" s="725"/>
      <c r="K258" s="725"/>
      <c r="L258" s="725"/>
      <c r="M258" s="725"/>
      <c r="N258" s="725"/>
      <c r="O258" s="725"/>
      <c r="P258" s="725"/>
      <c r="Q258" s="725"/>
      <c r="R258" s="725"/>
      <c r="S258" s="725"/>
      <c r="T258" s="725"/>
      <c r="U258" s="725"/>
      <c r="V258" s="725"/>
      <c r="W258" s="725"/>
      <c r="X258" s="725"/>
      <c r="Y258" s="725"/>
      <c r="Z258" s="714"/>
      <c r="AA258" s="715"/>
    </row>
    <row r="259" spans="1:27" ht="15" customHeight="1" x14ac:dyDescent="0.15">
      <c r="A259" s="564"/>
      <c r="B259" s="736"/>
      <c r="C259" s="732"/>
      <c r="D259" s="733"/>
      <c r="E259" s="733"/>
      <c r="F259" s="733"/>
      <c r="G259" s="733"/>
      <c r="H259" s="733"/>
      <c r="I259" s="733"/>
      <c r="J259" s="733"/>
      <c r="K259" s="733"/>
      <c r="L259" s="733"/>
      <c r="M259" s="733"/>
      <c r="N259" s="733"/>
      <c r="O259" s="733"/>
      <c r="P259" s="733"/>
      <c r="Q259" s="733"/>
      <c r="R259" s="733"/>
      <c r="S259" s="733"/>
      <c r="T259" s="733"/>
      <c r="U259" s="733"/>
      <c r="V259" s="733"/>
      <c r="W259" s="733"/>
      <c r="X259" s="733"/>
      <c r="Y259" s="733"/>
      <c r="Z259" s="716"/>
      <c r="AA259" s="717"/>
    </row>
    <row r="260" spans="1:27" ht="15" customHeight="1" x14ac:dyDescent="0.15">
      <c r="A260" s="564"/>
      <c r="B260" s="735" t="s">
        <v>7</v>
      </c>
      <c r="C260" s="724" t="s">
        <v>94</v>
      </c>
      <c r="D260" s="725"/>
      <c r="E260" s="725"/>
      <c r="F260" s="725"/>
      <c r="G260" s="725"/>
      <c r="H260" s="725"/>
      <c r="I260" s="725"/>
      <c r="J260" s="725"/>
      <c r="K260" s="725"/>
      <c r="L260" s="725"/>
      <c r="M260" s="725"/>
      <c r="N260" s="725"/>
      <c r="O260" s="725"/>
      <c r="P260" s="725"/>
      <c r="Q260" s="725"/>
      <c r="R260" s="725"/>
      <c r="S260" s="725"/>
      <c r="T260" s="725"/>
      <c r="U260" s="725"/>
      <c r="V260" s="725"/>
      <c r="W260" s="725"/>
      <c r="X260" s="725"/>
      <c r="Y260" s="725"/>
      <c r="Z260" s="714"/>
      <c r="AA260" s="715"/>
    </row>
    <row r="261" spans="1:27" ht="15" customHeight="1" x14ac:dyDescent="0.15">
      <c r="A261" s="564"/>
      <c r="B261" s="736"/>
      <c r="C261" s="732"/>
      <c r="D261" s="733"/>
      <c r="E261" s="733"/>
      <c r="F261" s="733"/>
      <c r="G261" s="733"/>
      <c r="H261" s="733"/>
      <c r="I261" s="733"/>
      <c r="J261" s="733"/>
      <c r="K261" s="733"/>
      <c r="L261" s="733"/>
      <c r="M261" s="733"/>
      <c r="N261" s="733"/>
      <c r="O261" s="733"/>
      <c r="P261" s="733"/>
      <c r="Q261" s="733"/>
      <c r="R261" s="733"/>
      <c r="S261" s="733"/>
      <c r="T261" s="733"/>
      <c r="U261" s="733"/>
      <c r="V261" s="733"/>
      <c r="W261" s="733"/>
      <c r="X261" s="733"/>
      <c r="Y261" s="733"/>
      <c r="Z261" s="716"/>
      <c r="AA261" s="717"/>
    </row>
    <row r="262" spans="1:27" ht="15" customHeight="1" x14ac:dyDescent="0.15">
      <c r="A262" s="564"/>
      <c r="B262" s="735" t="s">
        <v>17</v>
      </c>
      <c r="C262" s="724" t="s">
        <v>91</v>
      </c>
      <c r="D262" s="725"/>
      <c r="E262" s="725"/>
      <c r="F262" s="725"/>
      <c r="G262" s="725"/>
      <c r="H262" s="725"/>
      <c r="I262" s="725"/>
      <c r="J262" s="725"/>
      <c r="K262" s="725"/>
      <c r="L262" s="725"/>
      <c r="M262" s="725"/>
      <c r="N262" s="725"/>
      <c r="O262" s="725"/>
      <c r="P262" s="725"/>
      <c r="Q262" s="725"/>
      <c r="R262" s="725"/>
      <c r="S262" s="725"/>
      <c r="T262" s="725"/>
      <c r="U262" s="725"/>
      <c r="V262" s="725"/>
      <c r="W262" s="725"/>
      <c r="X262" s="725"/>
      <c r="Y262" s="725"/>
      <c r="Z262" s="714"/>
      <c r="AA262" s="715"/>
    </row>
    <row r="263" spans="1:27" ht="15" customHeight="1" x14ac:dyDescent="0.15">
      <c r="A263" s="564"/>
      <c r="B263" s="736"/>
      <c r="C263" s="732"/>
      <c r="D263" s="733"/>
      <c r="E263" s="733"/>
      <c r="F263" s="733"/>
      <c r="G263" s="733"/>
      <c r="H263" s="733"/>
      <c r="I263" s="733"/>
      <c r="J263" s="733"/>
      <c r="K263" s="733"/>
      <c r="L263" s="733"/>
      <c r="M263" s="733"/>
      <c r="N263" s="733"/>
      <c r="O263" s="733"/>
      <c r="P263" s="733"/>
      <c r="Q263" s="733"/>
      <c r="R263" s="733"/>
      <c r="S263" s="733"/>
      <c r="T263" s="733"/>
      <c r="U263" s="733"/>
      <c r="V263" s="733"/>
      <c r="W263" s="733"/>
      <c r="X263" s="733"/>
      <c r="Y263" s="733"/>
      <c r="Z263" s="716"/>
      <c r="AA263" s="717"/>
    </row>
    <row r="264" spans="1:27" ht="15" customHeight="1" x14ac:dyDescent="0.15">
      <c r="A264" s="564"/>
      <c r="B264" s="735" t="s">
        <v>9</v>
      </c>
      <c r="C264" s="724" t="s">
        <v>146</v>
      </c>
      <c r="D264" s="725"/>
      <c r="E264" s="725"/>
      <c r="F264" s="725"/>
      <c r="G264" s="725"/>
      <c r="H264" s="725"/>
      <c r="I264" s="725"/>
      <c r="J264" s="725"/>
      <c r="K264" s="725"/>
      <c r="L264" s="725"/>
      <c r="M264" s="725"/>
      <c r="N264" s="725"/>
      <c r="O264" s="725"/>
      <c r="P264" s="725"/>
      <c r="Q264" s="725"/>
      <c r="R264" s="725"/>
      <c r="S264" s="725"/>
      <c r="T264" s="725"/>
      <c r="U264" s="725"/>
      <c r="V264" s="725"/>
      <c r="W264" s="725"/>
      <c r="X264" s="725"/>
      <c r="Y264" s="725"/>
      <c r="Z264" s="714"/>
      <c r="AA264" s="715"/>
    </row>
    <row r="265" spans="1:27" ht="15" customHeight="1" x14ac:dyDescent="0.15">
      <c r="A265" s="564"/>
      <c r="B265" s="736"/>
      <c r="C265" s="732"/>
      <c r="D265" s="733"/>
      <c r="E265" s="733"/>
      <c r="F265" s="733"/>
      <c r="G265" s="733"/>
      <c r="H265" s="733"/>
      <c r="I265" s="733"/>
      <c r="J265" s="733"/>
      <c r="K265" s="733"/>
      <c r="L265" s="733"/>
      <c r="M265" s="733"/>
      <c r="N265" s="733"/>
      <c r="O265" s="733"/>
      <c r="P265" s="733"/>
      <c r="Q265" s="733"/>
      <c r="R265" s="733"/>
      <c r="S265" s="733"/>
      <c r="T265" s="733"/>
      <c r="U265" s="733"/>
      <c r="V265" s="733"/>
      <c r="W265" s="733"/>
      <c r="X265" s="733"/>
      <c r="Y265" s="733"/>
      <c r="Z265" s="716"/>
      <c r="AA265" s="717"/>
    </row>
    <row r="266" spans="1:27" s="53" customFormat="1" ht="9.75" customHeight="1" x14ac:dyDescent="0.15">
      <c r="A266" s="555"/>
      <c r="B266" s="555"/>
      <c r="C266" s="573"/>
      <c r="D266" s="573"/>
      <c r="E266" s="573"/>
      <c r="F266" s="573"/>
      <c r="G266" s="573"/>
      <c r="H266" s="573"/>
      <c r="I266" s="573"/>
      <c r="J266" s="573"/>
      <c r="K266" s="573"/>
      <c r="L266" s="573"/>
      <c r="M266" s="573"/>
      <c r="N266" s="573"/>
      <c r="O266" s="573"/>
      <c r="P266" s="573"/>
      <c r="Q266" s="573"/>
      <c r="R266" s="573"/>
      <c r="S266" s="573"/>
      <c r="T266" s="573"/>
      <c r="U266" s="573"/>
      <c r="V266" s="573"/>
      <c r="W266" s="573"/>
      <c r="X266" s="573"/>
      <c r="Y266" s="569"/>
      <c r="Z266" s="569"/>
      <c r="AA266" s="569"/>
    </row>
    <row r="267" spans="1:27" ht="18" customHeight="1" x14ac:dyDescent="0.15">
      <c r="A267" s="541" t="s">
        <v>316</v>
      </c>
      <c r="B267" s="536"/>
      <c r="C267" s="564"/>
      <c r="D267" s="564"/>
      <c r="E267" s="564"/>
      <c r="F267" s="564"/>
      <c r="G267" s="564"/>
      <c r="H267" s="564"/>
      <c r="I267" s="564"/>
      <c r="J267" s="522"/>
      <c r="K267" s="522"/>
      <c r="L267" s="522"/>
      <c r="M267" s="522"/>
      <c r="N267" s="522"/>
      <c r="O267" s="522"/>
      <c r="P267" s="522"/>
      <c r="Q267" s="522"/>
      <c r="R267" s="522"/>
      <c r="S267" s="523"/>
      <c r="T267" s="523"/>
      <c r="U267" s="523"/>
      <c r="V267" s="523"/>
      <c r="W267" s="523"/>
      <c r="X267" s="523"/>
      <c r="Y267" s="574"/>
      <c r="Z267" s="574"/>
      <c r="AA267" s="574"/>
    </row>
    <row r="268" spans="1:27" ht="15" customHeight="1" x14ac:dyDescent="0.15">
      <c r="A268" s="564"/>
      <c r="B268" s="735" t="s">
        <v>16</v>
      </c>
      <c r="C268" s="724" t="s">
        <v>317</v>
      </c>
      <c r="D268" s="725"/>
      <c r="E268" s="725"/>
      <c r="F268" s="725"/>
      <c r="G268" s="725"/>
      <c r="H268" s="725"/>
      <c r="I268" s="725"/>
      <c r="J268" s="725"/>
      <c r="K268" s="725"/>
      <c r="L268" s="725"/>
      <c r="M268" s="725"/>
      <c r="N268" s="725"/>
      <c r="O268" s="725"/>
      <c r="P268" s="725"/>
      <c r="Q268" s="725"/>
      <c r="R268" s="725"/>
      <c r="S268" s="725"/>
      <c r="T268" s="725"/>
      <c r="U268" s="725"/>
      <c r="V268" s="725"/>
      <c r="W268" s="725"/>
      <c r="X268" s="725"/>
      <c r="Y268" s="725"/>
      <c r="Z268" s="714"/>
      <c r="AA268" s="715"/>
    </row>
    <row r="269" spans="1:27" ht="15" customHeight="1" x14ac:dyDescent="0.15">
      <c r="A269" s="564"/>
      <c r="B269" s="736"/>
      <c r="C269" s="732"/>
      <c r="D269" s="733"/>
      <c r="E269" s="733"/>
      <c r="F269" s="733"/>
      <c r="G269" s="733"/>
      <c r="H269" s="733"/>
      <c r="I269" s="733"/>
      <c r="J269" s="733"/>
      <c r="K269" s="733"/>
      <c r="L269" s="733"/>
      <c r="M269" s="733"/>
      <c r="N269" s="733"/>
      <c r="O269" s="733"/>
      <c r="P269" s="733"/>
      <c r="Q269" s="733"/>
      <c r="R269" s="733"/>
      <c r="S269" s="733"/>
      <c r="T269" s="733"/>
      <c r="U269" s="733"/>
      <c r="V269" s="733"/>
      <c r="W269" s="733"/>
      <c r="X269" s="733"/>
      <c r="Y269" s="733"/>
      <c r="Z269" s="716"/>
      <c r="AA269" s="717"/>
    </row>
    <row r="270" spans="1:27" ht="15" customHeight="1" x14ac:dyDescent="0.15">
      <c r="A270" s="564"/>
      <c r="B270" s="735" t="s">
        <v>7</v>
      </c>
      <c r="C270" s="724" t="s">
        <v>147</v>
      </c>
      <c r="D270" s="725"/>
      <c r="E270" s="725"/>
      <c r="F270" s="725"/>
      <c r="G270" s="725"/>
      <c r="H270" s="725"/>
      <c r="I270" s="725"/>
      <c r="J270" s="725"/>
      <c r="K270" s="725"/>
      <c r="L270" s="725"/>
      <c r="M270" s="725"/>
      <c r="N270" s="725"/>
      <c r="O270" s="725"/>
      <c r="P270" s="725"/>
      <c r="Q270" s="725"/>
      <c r="R270" s="725"/>
      <c r="S270" s="725"/>
      <c r="T270" s="725"/>
      <c r="U270" s="725"/>
      <c r="V270" s="725"/>
      <c r="W270" s="725"/>
      <c r="X270" s="725"/>
      <c r="Y270" s="725"/>
      <c r="Z270" s="714"/>
      <c r="AA270" s="715"/>
    </row>
    <row r="271" spans="1:27" ht="15" customHeight="1" x14ac:dyDescent="0.15">
      <c r="A271" s="564"/>
      <c r="B271" s="736"/>
      <c r="C271" s="732"/>
      <c r="D271" s="733"/>
      <c r="E271" s="733"/>
      <c r="F271" s="733"/>
      <c r="G271" s="733"/>
      <c r="H271" s="733"/>
      <c r="I271" s="733"/>
      <c r="J271" s="733"/>
      <c r="K271" s="733"/>
      <c r="L271" s="733"/>
      <c r="M271" s="733"/>
      <c r="N271" s="733"/>
      <c r="O271" s="733"/>
      <c r="P271" s="733"/>
      <c r="Q271" s="733"/>
      <c r="R271" s="733"/>
      <c r="S271" s="733"/>
      <c r="T271" s="733"/>
      <c r="U271" s="733"/>
      <c r="V271" s="733"/>
      <c r="W271" s="733"/>
      <c r="X271" s="733"/>
      <c r="Y271" s="733"/>
      <c r="Z271" s="716"/>
      <c r="AA271" s="717"/>
    </row>
    <row r="272" spans="1:27" ht="11.25" customHeight="1" x14ac:dyDescent="0.15">
      <c r="A272" s="564"/>
      <c r="B272" s="735" t="s">
        <v>17</v>
      </c>
      <c r="C272" s="724" t="s">
        <v>148</v>
      </c>
      <c r="D272" s="725"/>
      <c r="E272" s="725"/>
      <c r="F272" s="725"/>
      <c r="G272" s="725"/>
      <c r="H272" s="725"/>
      <c r="I272" s="725"/>
      <c r="J272" s="725"/>
      <c r="K272" s="725"/>
      <c r="L272" s="725"/>
      <c r="M272" s="725"/>
      <c r="N272" s="725"/>
      <c r="O272" s="725"/>
      <c r="P272" s="725"/>
      <c r="Q272" s="725"/>
      <c r="R272" s="725"/>
      <c r="S272" s="725"/>
      <c r="T272" s="725"/>
      <c r="U272" s="725"/>
      <c r="V272" s="725"/>
      <c r="W272" s="725"/>
      <c r="X272" s="725"/>
      <c r="Y272" s="725"/>
      <c r="Z272" s="714"/>
      <c r="AA272" s="715"/>
    </row>
    <row r="273" spans="1:27" ht="11.25" customHeight="1" x14ac:dyDescent="0.15">
      <c r="A273" s="564"/>
      <c r="B273" s="736"/>
      <c r="C273" s="732"/>
      <c r="D273" s="733"/>
      <c r="E273" s="733"/>
      <c r="F273" s="733"/>
      <c r="G273" s="733"/>
      <c r="H273" s="733"/>
      <c r="I273" s="733"/>
      <c r="J273" s="733"/>
      <c r="K273" s="733"/>
      <c r="L273" s="733"/>
      <c r="M273" s="733"/>
      <c r="N273" s="733"/>
      <c r="O273" s="733"/>
      <c r="P273" s="733"/>
      <c r="Q273" s="733"/>
      <c r="R273" s="733"/>
      <c r="S273" s="733"/>
      <c r="T273" s="733"/>
      <c r="U273" s="733"/>
      <c r="V273" s="733"/>
      <c r="W273" s="733"/>
      <c r="X273" s="733"/>
      <c r="Y273" s="733"/>
      <c r="Z273" s="716"/>
      <c r="AA273" s="717"/>
    </row>
    <row r="274" spans="1:27" ht="22.5" customHeight="1" x14ac:dyDescent="0.15">
      <c r="A274" s="564"/>
      <c r="B274" s="735" t="s">
        <v>9</v>
      </c>
      <c r="C274" s="724" t="s">
        <v>149</v>
      </c>
      <c r="D274" s="725"/>
      <c r="E274" s="725"/>
      <c r="F274" s="725"/>
      <c r="G274" s="725"/>
      <c r="H274" s="725"/>
      <c r="I274" s="725"/>
      <c r="J274" s="725"/>
      <c r="K274" s="725"/>
      <c r="L274" s="725"/>
      <c r="M274" s="725"/>
      <c r="N274" s="725"/>
      <c r="O274" s="725"/>
      <c r="P274" s="725"/>
      <c r="Q274" s="725"/>
      <c r="R274" s="725"/>
      <c r="S274" s="725"/>
      <c r="T274" s="725"/>
      <c r="U274" s="725"/>
      <c r="V274" s="725"/>
      <c r="W274" s="725"/>
      <c r="X274" s="725"/>
      <c r="Y274" s="725"/>
      <c r="Z274" s="714"/>
      <c r="AA274" s="715"/>
    </row>
    <row r="275" spans="1:27" ht="22.5" customHeight="1" x14ac:dyDescent="0.15">
      <c r="A275" s="564"/>
      <c r="B275" s="736"/>
      <c r="C275" s="732"/>
      <c r="D275" s="733"/>
      <c r="E275" s="733"/>
      <c r="F275" s="733"/>
      <c r="G275" s="733"/>
      <c r="H275" s="733"/>
      <c r="I275" s="733"/>
      <c r="J275" s="733"/>
      <c r="K275" s="733"/>
      <c r="L275" s="733"/>
      <c r="M275" s="733"/>
      <c r="N275" s="733"/>
      <c r="O275" s="733"/>
      <c r="P275" s="733"/>
      <c r="Q275" s="733"/>
      <c r="R275" s="733"/>
      <c r="S275" s="733"/>
      <c r="T275" s="733"/>
      <c r="U275" s="733"/>
      <c r="V275" s="733"/>
      <c r="W275" s="733"/>
      <c r="X275" s="733"/>
      <c r="Y275" s="733"/>
      <c r="Z275" s="716"/>
      <c r="AA275" s="717"/>
    </row>
    <row r="276" spans="1:27" ht="15" customHeight="1" x14ac:dyDescent="0.15">
      <c r="A276" s="564"/>
      <c r="B276" s="735" t="s">
        <v>8</v>
      </c>
      <c r="C276" s="724" t="s">
        <v>662</v>
      </c>
      <c r="D276" s="725"/>
      <c r="E276" s="725"/>
      <c r="F276" s="725"/>
      <c r="G276" s="725"/>
      <c r="H276" s="725"/>
      <c r="I276" s="725"/>
      <c r="J276" s="725"/>
      <c r="K276" s="725"/>
      <c r="L276" s="725"/>
      <c r="M276" s="725"/>
      <c r="N276" s="725"/>
      <c r="O276" s="725"/>
      <c r="P276" s="725"/>
      <c r="Q276" s="725"/>
      <c r="R276" s="725"/>
      <c r="S276" s="725"/>
      <c r="T276" s="725"/>
      <c r="U276" s="725"/>
      <c r="V276" s="725"/>
      <c r="W276" s="725"/>
      <c r="X276" s="725"/>
      <c r="Y276" s="725"/>
      <c r="Z276" s="714"/>
      <c r="AA276" s="715"/>
    </row>
    <row r="277" spans="1:27" ht="15" customHeight="1" x14ac:dyDescent="0.15">
      <c r="A277" s="564"/>
      <c r="B277" s="736"/>
      <c r="C277" s="732"/>
      <c r="D277" s="733"/>
      <c r="E277" s="733"/>
      <c r="F277" s="733"/>
      <c r="G277" s="733"/>
      <c r="H277" s="733"/>
      <c r="I277" s="733"/>
      <c r="J277" s="733"/>
      <c r="K277" s="733"/>
      <c r="L277" s="733"/>
      <c r="M277" s="733"/>
      <c r="N277" s="733"/>
      <c r="O277" s="733"/>
      <c r="P277" s="733"/>
      <c r="Q277" s="733"/>
      <c r="R277" s="733"/>
      <c r="S277" s="733"/>
      <c r="T277" s="733"/>
      <c r="U277" s="733"/>
      <c r="V277" s="733"/>
      <c r="W277" s="733"/>
      <c r="X277" s="733"/>
      <c r="Y277" s="733"/>
      <c r="Z277" s="716"/>
      <c r="AA277" s="717"/>
    </row>
    <row r="278" spans="1:27" ht="15" customHeight="1" x14ac:dyDescent="0.15">
      <c r="A278" s="564"/>
      <c r="B278" s="735" t="s">
        <v>10</v>
      </c>
      <c r="C278" s="724" t="s">
        <v>663</v>
      </c>
      <c r="D278" s="725"/>
      <c r="E278" s="725"/>
      <c r="F278" s="725"/>
      <c r="G278" s="725"/>
      <c r="H278" s="725"/>
      <c r="I278" s="725"/>
      <c r="J278" s="725"/>
      <c r="K278" s="725"/>
      <c r="L278" s="725"/>
      <c r="M278" s="725"/>
      <c r="N278" s="725"/>
      <c r="O278" s="725"/>
      <c r="P278" s="725"/>
      <c r="Q278" s="725"/>
      <c r="R278" s="725"/>
      <c r="S278" s="725"/>
      <c r="T278" s="725"/>
      <c r="U278" s="725"/>
      <c r="V278" s="725"/>
      <c r="W278" s="725"/>
      <c r="X278" s="725"/>
      <c r="Y278" s="725"/>
      <c r="Z278" s="714"/>
      <c r="AA278" s="715"/>
    </row>
    <row r="279" spans="1:27" ht="15" customHeight="1" x14ac:dyDescent="0.15">
      <c r="A279" s="564"/>
      <c r="B279" s="736"/>
      <c r="C279" s="732"/>
      <c r="D279" s="733"/>
      <c r="E279" s="733"/>
      <c r="F279" s="733"/>
      <c r="G279" s="733"/>
      <c r="H279" s="733"/>
      <c r="I279" s="733"/>
      <c r="J279" s="733"/>
      <c r="K279" s="733"/>
      <c r="L279" s="733"/>
      <c r="M279" s="733"/>
      <c r="N279" s="733"/>
      <c r="O279" s="733"/>
      <c r="P279" s="733"/>
      <c r="Q279" s="733"/>
      <c r="R279" s="733"/>
      <c r="S279" s="733"/>
      <c r="T279" s="733"/>
      <c r="U279" s="733"/>
      <c r="V279" s="733"/>
      <c r="W279" s="733"/>
      <c r="X279" s="733"/>
      <c r="Y279" s="733"/>
      <c r="Z279" s="716"/>
      <c r="AA279" s="717"/>
    </row>
    <row r="280" spans="1:27" s="53" customFormat="1" ht="12" customHeight="1" x14ac:dyDescent="0.15">
      <c r="A280" s="555"/>
      <c r="B280" s="555"/>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69"/>
      <c r="Z280" s="569"/>
      <c r="AA280" s="569"/>
    </row>
    <row r="281" spans="1:27" ht="18" customHeight="1" x14ac:dyDescent="0.15">
      <c r="A281" s="541" t="s">
        <v>863</v>
      </c>
      <c r="B281" s="555"/>
      <c r="C281" s="573"/>
      <c r="D281" s="573"/>
      <c r="E281" s="573"/>
      <c r="F281" s="573"/>
      <c r="G281" s="573"/>
      <c r="H281" s="573"/>
      <c r="I281" s="573"/>
      <c r="J281" s="560"/>
      <c r="K281" s="573"/>
      <c r="L281" s="573"/>
      <c r="M281" s="573"/>
      <c r="N281" s="522" t="s">
        <v>88</v>
      </c>
      <c r="O281" s="573"/>
      <c r="P281" s="573"/>
      <c r="Q281" s="573"/>
      <c r="R281" s="573"/>
      <c r="S281" s="573"/>
      <c r="T281" s="573"/>
      <c r="U281" s="573"/>
      <c r="V281" s="573"/>
      <c r="W281" s="573"/>
      <c r="X281" s="573"/>
      <c r="Y281" s="569"/>
      <c r="Z281" s="569"/>
      <c r="AA281" s="569"/>
    </row>
    <row r="282" spans="1:27" ht="22.5" customHeight="1" x14ac:dyDescent="0.15">
      <c r="A282" s="564"/>
      <c r="B282" s="735" t="s">
        <v>16</v>
      </c>
      <c r="C282" s="724" t="s">
        <v>650</v>
      </c>
      <c r="D282" s="725"/>
      <c r="E282" s="725"/>
      <c r="F282" s="725"/>
      <c r="G282" s="725"/>
      <c r="H282" s="725"/>
      <c r="I282" s="725"/>
      <c r="J282" s="725"/>
      <c r="K282" s="725"/>
      <c r="L282" s="725"/>
      <c r="M282" s="725"/>
      <c r="N282" s="725"/>
      <c r="O282" s="725"/>
      <c r="P282" s="725"/>
      <c r="Q282" s="725"/>
      <c r="R282" s="725"/>
      <c r="S282" s="725"/>
      <c r="T282" s="725"/>
      <c r="U282" s="725"/>
      <c r="V282" s="725"/>
      <c r="W282" s="725"/>
      <c r="X282" s="725"/>
      <c r="Y282" s="725"/>
      <c r="Z282" s="714"/>
      <c r="AA282" s="715"/>
    </row>
    <row r="283" spans="1:27" ht="22.5" customHeight="1" x14ac:dyDescent="0.15">
      <c r="A283" s="564"/>
      <c r="B283" s="736"/>
      <c r="C283" s="732"/>
      <c r="D283" s="733"/>
      <c r="E283" s="733"/>
      <c r="F283" s="733"/>
      <c r="G283" s="733"/>
      <c r="H283" s="733"/>
      <c r="I283" s="733"/>
      <c r="J283" s="733"/>
      <c r="K283" s="733"/>
      <c r="L283" s="733"/>
      <c r="M283" s="733"/>
      <c r="N283" s="733"/>
      <c r="O283" s="733"/>
      <c r="P283" s="733"/>
      <c r="Q283" s="733"/>
      <c r="R283" s="733"/>
      <c r="S283" s="733"/>
      <c r="T283" s="733"/>
      <c r="U283" s="733"/>
      <c r="V283" s="733"/>
      <c r="W283" s="733"/>
      <c r="X283" s="733"/>
      <c r="Y283" s="733"/>
      <c r="Z283" s="716"/>
      <c r="AA283" s="717"/>
    </row>
    <row r="284" spans="1:27" ht="15" customHeight="1" x14ac:dyDescent="0.15">
      <c r="A284" s="564"/>
      <c r="B284" s="735" t="s">
        <v>7</v>
      </c>
      <c r="C284" s="724" t="s">
        <v>651</v>
      </c>
      <c r="D284" s="725"/>
      <c r="E284" s="725"/>
      <c r="F284" s="725"/>
      <c r="G284" s="725"/>
      <c r="H284" s="725"/>
      <c r="I284" s="725"/>
      <c r="J284" s="725"/>
      <c r="K284" s="725"/>
      <c r="L284" s="725"/>
      <c r="M284" s="725"/>
      <c r="N284" s="725"/>
      <c r="O284" s="725"/>
      <c r="P284" s="725"/>
      <c r="Q284" s="725"/>
      <c r="R284" s="725"/>
      <c r="S284" s="725"/>
      <c r="T284" s="725"/>
      <c r="U284" s="725"/>
      <c r="V284" s="725"/>
      <c r="W284" s="725"/>
      <c r="X284" s="725"/>
      <c r="Y284" s="725"/>
      <c r="Z284" s="714"/>
      <c r="AA284" s="715"/>
    </row>
    <row r="285" spans="1:27" ht="15" customHeight="1" x14ac:dyDescent="0.15">
      <c r="A285" s="564"/>
      <c r="B285" s="736"/>
      <c r="C285" s="732"/>
      <c r="D285" s="733"/>
      <c r="E285" s="733"/>
      <c r="F285" s="733"/>
      <c r="G285" s="733"/>
      <c r="H285" s="733"/>
      <c r="I285" s="733"/>
      <c r="J285" s="733"/>
      <c r="K285" s="733"/>
      <c r="L285" s="733"/>
      <c r="M285" s="733"/>
      <c r="N285" s="733"/>
      <c r="O285" s="733"/>
      <c r="P285" s="733"/>
      <c r="Q285" s="733"/>
      <c r="R285" s="733"/>
      <c r="S285" s="733"/>
      <c r="T285" s="733"/>
      <c r="U285" s="733"/>
      <c r="V285" s="733"/>
      <c r="W285" s="733"/>
      <c r="X285" s="733"/>
      <c r="Y285" s="733"/>
      <c r="Z285" s="716"/>
      <c r="AA285" s="717"/>
    </row>
    <row r="286" spans="1:27" ht="22.5" customHeight="1" x14ac:dyDescent="0.15">
      <c r="A286" s="564"/>
      <c r="B286" s="735" t="s">
        <v>17</v>
      </c>
      <c r="C286" s="724" t="s">
        <v>318</v>
      </c>
      <c r="D286" s="725"/>
      <c r="E286" s="725"/>
      <c r="F286" s="725"/>
      <c r="G286" s="725"/>
      <c r="H286" s="725"/>
      <c r="I286" s="725"/>
      <c r="J286" s="725"/>
      <c r="K286" s="725"/>
      <c r="L286" s="725"/>
      <c r="M286" s="725"/>
      <c r="N286" s="725"/>
      <c r="O286" s="725"/>
      <c r="P286" s="725"/>
      <c r="Q286" s="725"/>
      <c r="R286" s="725"/>
      <c r="S286" s="725"/>
      <c r="T286" s="725"/>
      <c r="U286" s="725"/>
      <c r="V286" s="725"/>
      <c r="W286" s="725"/>
      <c r="X286" s="725"/>
      <c r="Y286" s="725"/>
      <c r="Z286" s="714"/>
      <c r="AA286" s="715"/>
    </row>
    <row r="287" spans="1:27" ht="22.5" customHeight="1" x14ac:dyDescent="0.15">
      <c r="A287" s="564"/>
      <c r="B287" s="736"/>
      <c r="C287" s="732"/>
      <c r="D287" s="733"/>
      <c r="E287" s="733"/>
      <c r="F287" s="733"/>
      <c r="G287" s="733"/>
      <c r="H287" s="733"/>
      <c r="I287" s="733"/>
      <c r="J287" s="733"/>
      <c r="K287" s="733"/>
      <c r="L287" s="733"/>
      <c r="M287" s="733"/>
      <c r="N287" s="733"/>
      <c r="O287" s="733"/>
      <c r="P287" s="733"/>
      <c r="Q287" s="733"/>
      <c r="R287" s="733"/>
      <c r="S287" s="733"/>
      <c r="T287" s="733"/>
      <c r="U287" s="733"/>
      <c r="V287" s="733"/>
      <c r="W287" s="733"/>
      <c r="X287" s="733"/>
      <c r="Y287" s="733"/>
      <c r="Z287" s="716"/>
      <c r="AA287" s="717"/>
    </row>
    <row r="288" spans="1:27" ht="15" customHeight="1" x14ac:dyDescent="0.15">
      <c r="A288" s="564"/>
      <c r="B288" s="735" t="s">
        <v>9</v>
      </c>
      <c r="C288" s="724" t="s">
        <v>319</v>
      </c>
      <c r="D288" s="725"/>
      <c r="E288" s="725"/>
      <c r="F288" s="725"/>
      <c r="G288" s="725"/>
      <c r="H288" s="725"/>
      <c r="I288" s="725"/>
      <c r="J288" s="725"/>
      <c r="K288" s="725"/>
      <c r="L288" s="725"/>
      <c r="M288" s="725"/>
      <c r="N288" s="725"/>
      <c r="O288" s="725"/>
      <c r="P288" s="725"/>
      <c r="Q288" s="725"/>
      <c r="R288" s="725"/>
      <c r="S288" s="725"/>
      <c r="T288" s="725"/>
      <c r="U288" s="725"/>
      <c r="V288" s="725"/>
      <c r="W288" s="725"/>
      <c r="X288" s="725"/>
      <c r="Y288" s="725"/>
      <c r="Z288" s="714"/>
      <c r="AA288" s="715"/>
    </row>
    <row r="289" spans="1:27" s="53" customFormat="1" ht="15.75" customHeight="1" x14ac:dyDescent="0.15">
      <c r="A289" s="564"/>
      <c r="B289" s="736"/>
      <c r="C289" s="732"/>
      <c r="D289" s="733"/>
      <c r="E289" s="733"/>
      <c r="F289" s="733"/>
      <c r="G289" s="733"/>
      <c r="H289" s="733"/>
      <c r="I289" s="733"/>
      <c r="J289" s="733"/>
      <c r="K289" s="733"/>
      <c r="L289" s="733"/>
      <c r="M289" s="733"/>
      <c r="N289" s="733"/>
      <c r="O289" s="733"/>
      <c r="P289" s="733"/>
      <c r="Q289" s="733"/>
      <c r="R289" s="733"/>
      <c r="S289" s="733"/>
      <c r="T289" s="733"/>
      <c r="U289" s="733"/>
      <c r="V289" s="733"/>
      <c r="W289" s="733"/>
      <c r="X289" s="733"/>
      <c r="Y289" s="733"/>
      <c r="Z289" s="716"/>
      <c r="AA289" s="717"/>
    </row>
    <row r="290" spans="1:27" ht="15" customHeight="1" x14ac:dyDescent="0.15">
      <c r="A290" s="587"/>
      <c r="B290" s="735" t="s">
        <v>8</v>
      </c>
      <c r="C290" s="724" t="s">
        <v>362</v>
      </c>
      <c r="D290" s="725"/>
      <c r="E290" s="725"/>
      <c r="F290" s="725"/>
      <c r="G290" s="725"/>
      <c r="H290" s="725"/>
      <c r="I290" s="725"/>
      <c r="J290" s="725"/>
      <c r="K290" s="725"/>
      <c r="L290" s="725"/>
      <c r="M290" s="725"/>
      <c r="N290" s="725"/>
      <c r="O290" s="725"/>
      <c r="P290" s="725"/>
      <c r="Q290" s="725"/>
      <c r="R290" s="725"/>
      <c r="S290" s="725"/>
      <c r="T290" s="725"/>
      <c r="U290" s="725"/>
      <c r="V290" s="725"/>
      <c r="W290" s="725"/>
      <c r="X290" s="725"/>
      <c r="Y290" s="725"/>
      <c r="Z290" s="714"/>
      <c r="AA290" s="715"/>
    </row>
    <row r="291" spans="1:27" ht="15" customHeight="1" x14ac:dyDescent="0.15">
      <c r="A291" s="587"/>
      <c r="B291" s="736"/>
      <c r="C291" s="732"/>
      <c r="D291" s="733"/>
      <c r="E291" s="733"/>
      <c r="F291" s="733"/>
      <c r="G291" s="733"/>
      <c r="H291" s="733"/>
      <c r="I291" s="733"/>
      <c r="J291" s="733"/>
      <c r="K291" s="733"/>
      <c r="L291" s="733"/>
      <c r="M291" s="733"/>
      <c r="N291" s="733"/>
      <c r="O291" s="733"/>
      <c r="P291" s="733"/>
      <c r="Q291" s="733"/>
      <c r="R291" s="733"/>
      <c r="S291" s="733"/>
      <c r="T291" s="733"/>
      <c r="U291" s="733"/>
      <c r="V291" s="733"/>
      <c r="W291" s="733"/>
      <c r="X291" s="733"/>
      <c r="Y291" s="733"/>
      <c r="Z291" s="716"/>
      <c r="AA291" s="717"/>
    </row>
    <row r="292" spans="1:27" ht="9" customHeight="1" x14ac:dyDescent="0.15">
      <c r="A292" s="587"/>
      <c r="B292" s="555"/>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9"/>
      <c r="AA292" s="569"/>
    </row>
    <row r="293" spans="1:27" ht="18.75" customHeight="1" x14ac:dyDescent="0.15">
      <c r="A293" s="882" t="s">
        <v>389</v>
      </c>
      <c r="B293" s="882"/>
      <c r="C293" s="882"/>
      <c r="D293" s="882"/>
      <c r="E293" s="882"/>
      <c r="F293" s="882"/>
      <c r="G293" s="882"/>
      <c r="H293" s="882"/>
      <c r="I293" s="882"/>
      <c r="J293" s="882"/>
      <c r="K293" s="882"/>
      <c r="L293" s="882"/>
      <c r="M293" s="882"/>
      <c r="N293" s="568"/>
      <c r="O293" s="568"/>
      <c r="P293" s="568"/>
      <c r="Q293" s="568"/>
      <c r="R293" s="568"/>
      <c r="S293" s="568"/>
      <c r="T293" s="568"/>
      <c r="U293" s="568"/>
      <c r="V293" s="568"/>
      <c r="W293" s="568"/>
      <c r="X293" s="568"/>
      <c r="Y293" s="568"/>
      <c r="Z293" s="569"/>
      <c r="AA293" s="569"/>
    </row>
    <row r="294" spans="1:27" ht="15.75" customHeight="1" x14ac:dyDescent="0.15">
      <c r="A294" s="571"/>
      <c r="B294" s="735" t="s">
        <v>387</v>
      </c>
      <c r="C294" s="781" t="s">
        <v>390</v>
      </c>
      <c r="D294" s="782"/>
      <c r="E294" s="782"/>
      <c r="F294" s="782"/>
      <c r="G294" s="782"/>
      <c r="H294" s="782"/>
      <c r="I294" s="782"/>
      <c r="J294" s="782"/>
      <c r="K294" s="782"/>
      <c r="L294" s="782"/>
      <c r="M294" s="782"/>
      <c r="N294" s="782"/>
      <c r="O294" s="782"/>
      <c r="P294" s="782"/>
      <c r="Q294" s="782"/>
      <c r="R294" s="782"/>
      <c r="S294" s="782"/>
      <c r="T294" s="782"/>
      <c r="U294" s="782"/>
      <c r="V294" s="782"/>
      <c r="W294" s="782"/>
      <c r="X294" s="782"/>
      <c r="Y294" s="868"/>
      <c r="Z294" s="714"/>
      <c r="AA294" s="715"/>
    </row>
    <row r="295" spans="1:27" ht="16.5" customHeight="1" x14ac:dyDescent="0.15">
      <c r="A295" s="571"/>
      <c r="B295" s="736"/>
      <c r="C295" s="783"/>
      <c r="D295" s="784"/>
      <c r="E295" s="784"/>
      <c r="F295" s="784"/>
      <c r="G295" s="784"/>
      <c r="H295" s="784"/>
      <c r="I295" s="784"/>
      <c r="J295" s="784"/>
      <c r="K295" s="784"/>
      <c r="L295" s="784"/>
      <c r="M295" s="784"/>
      <c r="N295" s="784"/>
      <c r="O295" s="784"/>
      <c r="P295" s="784"/>
      <c r="Q295" s="784"/>
      <c r="R295" s="784"/>
      <c r="S295" s="784"/>
      <c r="T295" s="784"/>
      <c r="U295" s="784"/>
      <c r="V295" s="784"/>
      <c r="W295" s="784"/>
      <c r="X295" s="784"/>
      <c r="Y295" s="869"/>
      <c r="Z295" s="716"/>
      <c r="AA295" s="717"/>
    </row>
    <row r="296" spans="1:27" ht="15" customHeight="1" x14ac:dyDescent="0.15">
      <c r="A296" s="587"/>
      <c r="B296" s="735" t="s">
        <v>388</v>
      </c>
      <c r="C296" s="724" t="s">
        <v>996</v>
      </c>
      <c r="D296" s="725"/>
      <c r="E296" s="725"/>
      <c r="F296" s="725"/>
      <c r="G296" s="725"/>
      <c r="H296" s="725"/>
      <c r="I296" s="725"/>
      <c r="J296" s="725"/>
      <c r="K296" s="725"/>
      <c r="L296" s="725"/>
      <c r="M296" s="725"/>
      <c r="N296" s="725"/>
      <c r="O296" s="725"/>
      <c r="P296" s="725"/>
      <c r="Q296" s="725"/>
      <c r="R296" s="725"/>
      <c r="S296" s="725"/>
      <c r="T296" s="725"/>
      <c r="U296" s="725"/>
      <c r="V296" s="725"/>
      <c r="W296" s="725"/>
      <c r="X296" s="725"/>
      <c r="Y296" s="726"/>
      <c r="Z296" s="714"/>
      <c r="AA296" s="715"/>
    </row>
    <row r="297" spans="1:27" ht="15" customHeight="1" x14ac:dyDescent="0.15">
      <c r="A297" s="587"/>
      <c r="B297" s="736"/>
      <c r="C297" s="732"/>
      <c r="D297" s="733"/>
      <c r="E297" s="733"/>
      <c r="F297" s="733"/>
      <c r="G297" s="733"/>
      <c r="H297" s="733"/>
      <c r="I297" s="733"/>
      <c r="J297" s="733"/>
      <c r="K297" s="733"/>
      <c r="L297" s="733"/>
      <c r="M297" s="733"/>
      <c r="N297" s="733"/>
      <c r="O297" s="733"/>
      <c r="P297" s="733"/>
      <c r="Q297" s="733"/>
      <c r="R297" s="733"/>
      <c r="S297" s="733"/>
      <c r="T297" s="733"/>
      <c r="U297" s="733"/>
      <c r="V297" s="733"/>
      <c r="W297" s="733"/>
      <c r="X297" s="733"/>
      <c r="Y297" s="734"/>
      <c r="Z297" s="716"/>
      <c r="AA297" s="717"/>
    </row>
    <row r="298" spans="1:27" s="53" customFormat="1" ht="9.75" customHeight="1" x14ac:dyDescent="0.15">
      <c r="A298" s="555"/>
      <c r="B298" s="555"/>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69"/>
      <c r="Z298" s="569"/>
      <c r="AA298" s="569"/>
    </row>
    <row r="299" spans="1:27" ht="18" customHeight="1" x14ac:dyDescent="0.15">
      <c r="A299" s="541" t="s">
        <v>949</v>
      </c>
      <c r="B299" s="536"/>
      <c r="C299" s="564"/>
      <c r="D299" s="564"/>
      <c r="E299" s="564"/>
      <c r="F299" s="564"/>
      <c r="G299" s="564"/>
      <c r="H299" s="564"/>
      <c r="I299" s="564"/>
      <c r="J299" s="522"/>
      <c r="K299" s="522"/>
      <c r="L299" s="522"/>
      <c r="M299" s="522"/>
      <c r="N299" s="522"/>
      <c r="O299" s="522"/>
      <c r="P299" s="522"/>
      <c r="Q299" s="522"/>
      <c r="R299" s="522"/>
      <c r="S299" s="523"/>
      <c r="T299" s="523"/>
      <c r="U299" s="523"/>
      <c r="V299" s="523"/>
      <c r="W299" s="523"/>
      <c r="X299" s="523"/>
      <c r="Y299" s="574"/>
      <c r="Z299" s="574"/>
      <c r="AA299" s="574"/>
    </row>
    <row r="300" spans="1:27" ht="15" customHeight="1" x14ac:dyDescent="0.15">
      <c r="A300" s="564"/>
      <c r="B300" s="735" t="s">
        <v>16</v>
      </c>
      <c r="C300" s="724" t="s">
        <v>150</v>
      </c>
      <c r="D300" s="725"/>
      <c r="E300" s="725"/>
      <c r="F300" s="725"/>
      <c r="G300" s="725"/>
      <c r="H300" s="725"/>
      <c r="I300" s="725"/>
      <c r="J300" s="725"/>
      <c r="K300" s="725"/>
      <c r="L300" s="725"/>
      <c r="M300" s="725"/>
      <c r="N300" s="725"/>
      <c r="O300" s="725"/>
      <c r="P300" s="725"/>
      <c r="Q300" s="725"/>
      <c r="R300" s="725"/>
      <c r="S300" s="725"/>
      <c r="T300" s="725"/>
      <c r="U300" s="725"/>
      <c r="V300" s="725"/>
      <c r="W300" s="725"/>
      <c r="X300" s="725"/>
      <c r="Y300" s="726"/>
      <c r="Z300" s="714"/>
      <c r="AA300" s="715"/>
    </row>
    <row r="301" spans="1:27" ht="15" customHeight="1" x14ac:dyDescent="0.15">
      <c r="A301" s="564"/>
      <c r="B301" s="773"/>
      <c r="C301" s="727"/>
      <c r="D301" s="728"/>
      <c r="E301" s="728"/>
      <c r="F301" s="728"/>
      <c r="G301" s="728"/>
      <c r="H301" s="728"/>
      <c r="I301" s="728"/>
      <c r="J301" s="728"/>
      <c r="K301" s="728"/>
      <c r="L301" s="728"/>
      <c r="M301" s="728"/>
      <c r="N301" s="728"/>
      <c r="O301" s="728"/>
      <c r="P301" s="728"/>
      <c r="Q301" s="728"/>
      <c r="R301" s="728"/>
      <c r="S301" s="728"/>
      <c r="T301" s="728"/>
      <c r="U301" s="728"/>
      <c r="V301" s="728"/>
      <c r="W301" s="728"/>
      <c r="X301" s="728"/>
      <c r="Y301" s="729"/>
      <c r="Z301" s="730"/>
      <c r="AA301" s="731"/>
    </row>
    <row r="302" spans="1:27" ht="27" customHeight="1" x14ac:dyDescent="0.15">
      <c r="A302" s="564"/>
      <c r="B302" s="773"/>
      <c r="C302" s="588" t="s">
        <v>112</v>
      </c>
      <c r="D302" s="809" t="s">
        <v>320</v>
      </c>
      <c r="E302" s="809"/>
      <c r="F302" s="809"/>
      <c r="G302" s="809"/>
      <c r="H302" s="809"/>
      <c r="I302" s="809"/>
      <c r="J302" s="809"/>
      <c r="K302" s="809"/>
      <c r="L302" s="809"/>
      <c r="M302" s="809"/>
      <c r="N302" s="809"/>
      <c r="O302" s="809"/>
      <c r="P302" s="809"/>
      <c r="Q302" s="809"/>
      <c r="R302" s="809"/>
      <c r="S302" s="809"/>
      <c r="T302" s="809"/>
      <c r="U302" s="809"/>
      <c r="V302" s="809"/>
      <c r="W302" s="809"/>
      <c r="X302" s="809"/>
      <c r="Y302" s="810"/>
      <c r="Z302" s="730"/>
      <c r="AA302" s="731"/>
    </row>
    <row r="303" spans="1:27" ht="15" customHeight="1" x14ac:dyDescent="0.15">
      <c r="A303" s="564"/>
      <c r="B303" s="736"/>
      <c r="C303" s="589" t="s">
        <v>113</v>
      </c>
      <c r="D303" s="590" t="s">
        <v>151</v>
      </c>
      <c r="E303" s="591"/>
      <c r="F303" s="591"/>
      <c r="G303" s="591"/>
      <c r="H303" s="591"/>
      <c r="I303" s="591"/>
      <c r="J303" s="592"/>
      <c r="K303" s="592"/>
      <c r="L303" s="592"/>
      <c r="M303" s="592"/>
      <c r="N303" s="592"/>
      <c r="O303" s="592"/>
      <c r="P303" s="592"/>
      <c r="Q303" s="592"/>
      <c r="R303" s="592"/>
      <c r="S303" s="592"/>
      <c r="T303" s="592"/>
      <c r="U303" s="592"/>
      <c r="V303" s="592"/>
      <c r="W303" s="592"/>
      <c r="X303" s="592"/>
      <c r="Y303" s="567"/>
      <c r="Z303" s="716"/>
      <c r="AA303" s="717"/>
    </row>
    <row r="304" spans="1:27" ht="12.75" customHeight="1" x14ac:dyDescent="0.15">
      <c r="A304" s="555"/>
      <c r="B304" s="555"/>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69"/>
      <c r="Z304" s="569"/>
      <c r="AA304" s="569"/>
    </row>
    <row r="305" spans="1:52" s="53" customFormat="1" ht="18" customHeight="1" x14ac:dyDescent="0.15">
      <c r="A305" s="541" t="s">
        <v>950</v>
      </c>
      <c r="B305" s="593"/>
      <c r="C305" s="594"/>
      <c r="D305" s="594"/>
      <c r="E305" s="594"/>
      <c r="F305" s="594"/>
      <c r="G305" s="594"/>
      <c r="H305" s="594"/>
      <c r="I305" s="594"/>
      <c r="J305" s="551"/>
      <c r="K305" s="551"/>
      <c r="L305" s="551"/>
      <c r="M305" s="551"/>
      <c r="N305" s="551"/>
      <c r="O305" s="551"/>
      <c r="P305" s="551"/>
      <c r="Q305" s="551"/>
      <c r="R305" s="551"/>
      <c r="S305" s="552"/>
      <c r="T305" s="552"/>
      <c r="U305" s="552"/>
      <c r="V305" s="552"/>
      <c r="W305" s="552"/>
      <c r="X305" s="552"/>
      <c r="Y305" s="595"/>
      <c r="Z305" s="595"/>
      <c r="AA305" s="595"/>
    </row>
    <row r="306" spans="1:52" s="53" customFormat="1" ht="15.75" customHeight="1" x14ac:dyDescent="0.15">
      <c r="A306" s="564"/>
      <c r="B306" s="735" t="s">
        <v>16</v>
      </c>
      <c r="C306" s="724" t="s">
        <v>89</v>
      </c>
      <c r="D306" s="725"/>
      <c r="E306" s="725"/>
      <c r="F306" s="725"/>
      <c r="G306" s="725"/>
      <c r="H306" s="725"/>
      <c r="I306" s="725"/>
      <c r="J306" s="725"/>
      <c r="K306" s="725"/>
      <c r="L306" s="725"/>
      <c r="M306" s="725"/>
      <c r="N306" s="725"/>
      <c r="O306" s="725"/>
      <c r="P306" s="725"/>
      <c r="Q306" s="725"/>
      <c r="R306" s="725"/>
      <c r="S306" s="725"/>
      <c r="T306" s="725"/>
      <c r="U306" s="725"/>
      <c r="V306" s="725"/>
      <c r="W306" s="725"/>
      <c r="X306" s="725"/>
      <c r="Y306" s="726"/>
      <c r="Z306" s="714"/>
      <c r="AA306" s="715"/>
    </row>
    <row r="307" spans="1:52" s="53" customFormat="1" ht="15.75" customHeight="1" x14ac:dyDescent="0.15">
      <c r="A307" s="564"/>
      <c r="B307" s="736"/>
      <c r="C307" s="732"/>
      <c r="D307" s="733"/>
      <c r="E307" s="733"/>
      <c r="F307" s="733"/>
      <c r="G307" s="733"/>
      <c r="H307" s="733"/>
      <c r="I307" s="733"/>
      <c r="J307" s="733"/>
      <c r="K307" s="733"/>
      <c r="L307" s="733"/>
      <c r="M307" s="733"/>
      <c r="N307" s="733"/>
      <c r="O307" s="733"/>
      <c r="P307" s="733"/>
      <c r="Q307" s="733"/>
      <c r="R307" s="733"/>
      <c r="S307" s="733"/>
      <c r="T307" s="733"/>
      <c r="U307" s="733"/>
      <c r="V307" s="733"/>
      <c r="W307" s="733"/>
      <c r="X307" s="733"/>
      <c r="Y307" s="734"/>
      <c r="Z307" s="716"/>
      <c r="AA307" s="717"/>
    </row>
    <row r="308" spans="1:52" ht="12.75" customHeight="1" x14ac:dyDescent="0.15">
      <c r="A308" s="555"/>
      <c r="B308" s="555"/>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69"/>
      <c r="Z308" s="569"/>
      <c r="AA308" s="569"/>
    </row>
    <row r="309" spans="1:52" ht="18" customHeight="1" x14ac:dyDescent="0.15">
      <c r="A309" s="541" t="s">
        <v>951</v>
      </c>
      <c r="B309" s="541"/>
      <c r="C309" s="564"/>
      <c r="D309" s="564"/>
      <c r="E309" s="564"/>
      <c r="F309" s="564"/>
      <c r="G309" s="564"/>
      <c r="H309" s="564"/>
      <c r="I309" s="564"/>
      <c r="J309" s="522"/>
      <c r="K309" s="522"/>
      <c r="L309" s="522"/>
      <c r="M309" s="522"/>
      <c r="N309" s="522"/>
      <c r="O309" s="522"/>
      <c r="P309" s="522"/>
      <c r="Q309" s="522"/>
      <c r="R309" s="522"/>
      <c r="S309" s="523"/>
      <c r="T309" s="523"/>
      <c r="U309" s="523"/>
      <c r="V309" s="523"/>
      <c r="W309" s="523"/>
      <c r="X309" s="523"/>
      <c r="Y309" s="574"/>
      <c r="Z309" s="574"/>
      <c r="AA309" s="574"/>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row>
    <row r="310" spans="1:52" ht="14.25" customHeight="1" x14ac:dyDescent="0.15">
      <c r="A310" s="564"/>
      <c r="B310" s="735" t="s">
        <v>16</v>
      </c>
      <c r="C310" s="724" t="s">
        <v>279</v>
      </c>
      <c r="D310" s="725"/>
      <c r="E310" s="725"/>
      <c r="F310" s="725"/>
      <c r="G310" s="725"/>
      <c r="H310" s="725"/>
      <c r="I310" s="725"/>
      <c r="J310" s="725"/>
      <c r="K310" s="725"/>
      <c r="L310" s="725"/>
      <c r="M310" s="725"/>
      <c r="N310" s="725"/>
      <c r="O310" s="725"/>
      <c r="P310" s="725"/>
      <c r="Q310" s="725"/>
      <c r="R310" s="725"/>
      <c r="S310" s="725"/>
      <c r="T310" s="725"/>
      <c r="U310" s="725"/>
      <c r="V310" s="725"/>
      <c r="W310" s="725"/>
      <c r="X310" s="725"/>
      <c r="Y310" s="726"/>
      <c r="Z310" s="714"/>
      <c r="AA310" s="715"/>
      <c r="AE310" s="53"/>
      <c r="AF310" s="465"/>
      <c r="AG310" s="465"/>
      <c r="AH310" s="465"/>
      <c r="AI310" s="465"/>
      <c r="AJ310" s="465"/>
      <c r="AK310" s="465"/>
      <c r="AL310" s="465"/>
      <c r="AM310" s="465"/>
      <c r="AN310" s="465"/>
      <c r="AO310" s="465"/>
      <c r="AP310" s="465"/>
      <c r="AQ310" s="465"/>
      <c r="AR310" s="465"/>
      <c r="AS310" s="465"/>
      <c r="AT310" s="465"/>
      <c r="AU310" s="465"/>
      <c r="AV310" s="465"/>
      <c r="AW310" s="465"/>
      <c r="AX310" s="465"/>
      <c r="AY310" s="465"/>
      <c r="AZ310" s="465"/>
    </row>
    <row r="311" spans="1:52" s="51" customFormat="1" ht="13.5" customHeight="1" x14ac:dyDescent="0.15">
      <c r="A311" s="564"/>
      <c r="B311" s="773"/>
      <c r="C311" s="727"/>
      <c r="D311" s="728"/>
      <c r="E311" s="728"/>
      <c r="F311" s="728"/>
      <c r="G311" s="728"/>
      <c r="H311" s="728"/>
      <c r="I311" s="728"/>
      <c r="J311" s="728"/>
      <c r="K311" s="728"/>
      <c r="L311" s="728"/>
      <c r="M311" s="728"/>
      <c r="N311" s="728"/>
      <c r="O311" s="728"/>
      <c r="P311" s="728"/>
      <c r="Q311" s="728"/>
      <c r="R311" s="728"/>
      <c r="S311" s="728"/>
      <c r="T311" s="728"/>
      <c r="U311" s="728"/>
      <c r="V311" s="728"/>
      <c r="W311" s="728"/>
      <c r="X311" s="728"/>
      <c r="Y311" s="729"/>
      <c r="Z311" s="730"/>
      <c r="AA311" s="731"/>
      <c r="AE311" s="466"/>
      <c r="AF311" s="466"/>
      <c r="AG311" s="466"/>
      <c r="AH311" s="466"/>
      <c r="AI311" s="466"/>
      <c r="AJ311" s="466"/>
      <c r="AK311" s="466"/>
      <c r="AL311" s="466"/>
      <c r="AM311" s="466"/>
      <c r="AN311" s="466"/>
      <c r="AO311" s="466"/>
      <c r="AP311" s="466"/>
      <c r="AQ311" s="466"/>
      <c r="AR311" s="466"/>
      <c r="AS311" s="466"/>
      <c r="AT311" s="466"/>
      <c r="AU311" s="466"/>
      <c r="AV311" s="466"/>
      <c r="AW311" s="466"/>
      <c r="AX311" s="466"/>
      <c r="AY311" s="466"/>
      <c r="AZ311" s="466"/>
    </row>
    <row r="312" spans="1:52" s="55" customFormat="1" ht="13.5" customHeight="1" x14ac:dyDescent="0.15">
      <c r="A312" s="564"/>
      <c r="B312" s="773"/>
      <c r="C312" s="596" t="s">
        <v>39</v>
      </c>
      <c r="D312" s="555"/>
      <c r="E312" s="555"/>
      <c r="F312" s="555"/>
      <c r="G312" s="555"/>
      <c r="H312" s="555"/>
      <c r="I312" s="555"/>
      <c r="J312" s="597"/>
      <c r="K312" s="597"/>
      <c r="L312" s="597"/>
      <c r="M312" s="597"/>
      <c r="N312" s="597"/>
      <c r="O312" s="597"/>
      <c r="P312" s="597"/>
      <c r="Q312" s="597"/>
      <c r="R312" s="597"/>
      <c r="S312" s="598"/>
      <c r="T312" s="598"/>
      <c r="U312" s="598"/>
      <c r="V312" s="598"/>
      <c r="W312" s="598"/>
      <c r="X312" s="598"/>
      <c r="Y312" s="580"/>
      <c r="Z312" s="730"/>
      <c r="AA312" s="731"/>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row>
    <row r="313" spans="1:52" s="55" customFormat="1" ht="13.5" customHeight="1" x14ac:dyDescent="0.15">
      <c r="A313" s="564"/>
      <c r="B313" s="773"/>
      <c r="C313" s="596" t="s">
        <v>33</v>
      </c>
      <c r="D313" s="555"/>
      <c r="E313" s="555"/>
      <c r="F313" s="555"/>
      <c r="G313" s="555"/>
      <c r="H313" s="555"/>
      <c r="I313" s="555"/>
      <c r="J313" s="597"/>
      <c r="K313" s="597"/>
      <c r="L313" s="597"/>
      <c r="M313" s="597"/>
      <c r="N313" s="597"/>
      <c r="O313" s="597"/>
      <c r="P313" s="597"/>
      <c r="Q313" s="597"/>
      <c r="R313" s="597"/>
      <c r="S313" s="598"/>
      <c r="T313" s="598"/>
      <c r="U313" s="598"/>
      <c r="V313" s="598"/>
      <c r="W313" s="598"/>
      <c r="X313" s="598"/>
      <c r="Y313" s="580"/>
      <c r="Z313" s="730"/>
      <c r="AA313" s="731"/>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row>
    <row r="314" spans="1:52" s="57" customFormat="1" ht="13.5" customHeight="1" x14ac:dyDescent="0.15">
      <c r="A314" s="599"/>
      <c r="B314" s="773"/>
      <c r="C314" s="596" t="s">
        <v>34</v>
      </c>
      <c r="D314" s="598"/>
      <c r="E314" s="598"/>
      <c r="F314" s="598"/>
      <c r="G314" s="598"/>
      <c r="H314" s="598"/>
      <c r="I314" s="598"/>
      <c r="J314" s="598"/>
      <c r="K314" s="598"/>
      <c r="L314" s="598"/>
      <c r="M314" s="598"/>
      <c r="N314" s="598"/>
      <c r="O314" s="598"/>
      <c r="P314" s="598"/>
      <c r="Q314" s="598"/>
      <c r="R314" s="598"/>
      <c r="S314" s="598"/>
      <c r="T314" s="598"/>
      <c r="U314" s="598"/>
      <c r="V314" s="598"/>
      <c r="W314" s="598"/>
      <c r="X314" s="598"/>
      <c r="Y314" s="580"/>
      <c r="Z314" s="730"/>
      <c r="AA314" s="731"/>
    </row>
    <row r="315" spans="1:52" s="58" customFormat="1" ht="13.5" customHeight="1" x14ac:dyDescent="0.15">
      <c r="A315" s="599"/>
      <c r="B315" s="773"/>
      <c r="C315" s="600" t="s">
        <v>304</v>
      </c>
      <c r="D315" s="598"/>
      <c r="E315" s="598"/>
      <c r="F315" s="598"/>
      <c r="G315" s="598"/>
      <c r="H315" s="598"/>
      <c r="I315" s="598"/>
      <c r="J315" s="598"/>
      <c r="K315" s="598"/>
      <c r="L315" s="598"/>
      <c r="M315" s="598"/>
      <c r="N315" s="598"/>
      <c r="O315" s="598"/>
      <c r="P315" s="598"/>
      <c r="Q315" s="598"/>
      <c r="R315" s="598"/>
      <c r="S315" s="598"/>
      <c r="T315" s="598"/>
      <c r="U315" s="598"/>
      <c r="V315" s="598"/>
      <c r="W315" s="598"/>
      <c r="X315" s="598"/>
      <c r="Y315" s="580"/>
      <c r="Z315" s="730"/>
      <c r="AA315" s="731"/>
    </row>
    <row r="316" spans="1:52" s="58" customFormat="1" ht="13.5" customHeight="1" x14ac:dyDescent="0.15">
      <c r="A316" s="599"/>
      <c r="B316" s="773"/>
      <c r="C316" s="596" t="s">
        <v>81</v>
      </c>
      <c r="D316" s="598"/>
      <c r="E316" s="598"/>
      <c r="F316" s="598"/>
      <c r="G316" s="598"/>
      <c r="H316" s="598"/>
      <c r="I316" s="598"/>
      <c r="J316" s="598"/>
      <c r="K316" s="598"/>
      <c r="L316" s="598"/>
      <c r="M316" s="598"/>
      <c r="N316" s="598"/>
      <c r="O316" s="598"/>
      <c r="P316" s="598"/>
      <c r="Q316" s="598"/>
      <c r="R316" s="598"/>
      <c r="S316" s="598"/>
      <c r="T316" s="598"/>
      <c r="U316" s="598"/>
      <c r="V316" s="598"/>
      <c r="W316" s="598"/>
      <c r="X316" s="598"/>
      <c r="Y316" s="580"/>
      <c r="Z316" s="730"/>
      <c r="AA316" s="731"/>
    </row>
    <row r="317" spans="1:52" s="58" customFormat="1" ht="13.5" customHeight="1" x14ac:dyDescent="0.15">
      <c r="A317" s="599"/>
      <c r="B317" s="773"/>
      <c r="C317" s="596" t="s">
        <v>152</v>
      </c>
      <c r="D317" s="598"/>
      <c r="E317" s="598"/>
      <c r="F317" s="598"/>
      <c r="G317" s="598"/>
      <c r="H317" s="598"/>
      <c r="I317" s="598"/>
      <c r="J317" s="598"/>
      <c r="K317" s="598"/>
      <c r="L317" s="598"/>
      <c r="M317" s="598"/>
      <c r="N317" s="598"/>
      <c r="O317" s="598"/>
      <c r="P317" s="598"/>
      <c r="Q317" s="598"/>
      <c r="R317" s="598"/>
      <c r="S317" s="598"/>
      <c r="T317" s="598"/>
      <c r="U317" s="598"/>
      <c r="V317" s="598"/>
      <c r="W317" s="598"/>
      <c r="X317" s="598"/>
      <c r="Y317" s="580"/>
      <c r="Z317" s="730"/>
      <c r="AA317" s="731"/>
    </row>
    <row r="318" spans="1:52" s="57" customFormat="1" ht="13.5" customHeight="1" x14ac:dyDescent="0.15">
      <c r="A318" s="599"/>
      <c r="B318" s="773"/>
      <c r="C318" s="596" t="s">
        <v>35</v>
      </c>
      <c r="D318" s="598"/>
      <c r="E318" s="598"/>
      <c r="F318" s="598"/>
      <c r="G318" s="598"/>
      <c r="H318" s="598"/>
      <c r="I318" s="598"/>
      <c r="J318" s="598"/>
      <c r="K318" s="598"/>
      <c r="L318" s="598"/>
      <c r="M318" s="598"/>
      <c r="N318" s="598"/>
      <c r="O318" s="598"/>
      <c r="P318" s="598"/>
      <c r="Q318" s="598"/>
      <c r="R318" s="598"/>
      <c r="S318" s="598"/>
      <c r="T318" s="598"/>
      <c r="U318" s="598"/>
      <c r="V318" s="598"/>
      <c r="W318" s="598"/>
      <c r="X318" s="598"/>
      <c r="Y318" s="580"/>
      <c r="Z318" s="730"/>
      <c r="AA318" s="731"/>
    </row>
    <row r="319" spans="1:52" s="58" customFormat="1" ht="13.5" customHeight="1" x14ac:dyDescent="0.15">
      <c r="A319" s="599"/>
      <c r="B319" s="773"/>
      <c r="C319" s="596" t="s">
        <v>153</v>
      </c>
      <c r="D319" s="598"/>
      <c r="E319" s="598"/>
      <c r="F319" s="598"/>
      <c r="G319" s="598"/>
      <c r="H319" s="598"/>
      <c r="I319" s="598"/>
      <c r="J319" s="598"/>
      <c r="K319" s="598"/>
      <c r="L319" s="598"/>
      <c r="M319" s="598"/>
      <c r="N319" s="598"/>
      <c r="O319" s="598"/>
      <c r="P319" s="598"/>
      <c r="Q319" s="598"/>
      <c r="R319" s="598"/>
      <c r="S319" s="598"/>
      <c r="T319" s="598"/>
      <c r="U319" s="598"/>
      <c r="V319" s="598"/>
      <c r="W319" s="598"/>
      <c r="X319" s="598"/>
      <c r="Y319" s="580"/>
      <c r="Z319" s="730"/>
      <c r="AA319" s="731"/>
    </row>
    <row r="320" spans="1:52" s="58" customFormat="1" ht="13.5" customHeight="1" x14ac:dyDescent="0.15">
      <c r="A320" s="599"/>
      <c r="B320" s="773"/>
      <c r="C320" s="601" t="s">
        <v>40</v>
      </c>
      <c r="D320" s="598"/>
      <c r="E320" s="598"/>
      <c r="F320" s="598"/>
      <c r="G320" s="598"/>
      <c r="H320" s="598"/>
      <c r="I320" s="598"/>
      <c r="J320" s="598"/>
      <c r="K320" s="598"/>
      <c r="L320" s="598"/>
      <c r="M320" s="598"/>
      <c r="N320" s="598"/>
      <c r="O320" s="598"/>
      <c r="P320" s="598"/>
      <c r="Q320" s="598"/>
      <c r="R320" s="598"/>
      <c r="S320" s="598"/>
      <c r="T320" s="598"/>
      <c r="U320" s="598"/>
      <c r="V320" s="598"/>
      <c r="W320" s="598"/>
      <c r="X320" s="598"/>
      <c r="Y320" s="580"/>
      <c r="Z320" s="730"/>
      <c r="AA320" s="731"/>
    </row>
    <row r="321" spans="1:27" s="58" customFormat="1" ht="13.5" customHeight="1" x14ac:dyDescent="0.15">
      <c r="A321" s="599"/>
      <c r="B321" s="773"/>
      <c r="C321" s="602" t="s">
        <v>370</v>
      </c>
      <c r="D321" s="598" t="s">
        <v>371</v>
      </c>
      <c r="E321" s="598"/>
      <c r="F321" s="598"/>
      <c r="G321" s="598"/>
      <c r="H321" s="598"/>
      <c r="I321" s="598"/>
      <c r="J321" s="598"/>
      <c r="K321" s="598"/>
      <c r="L321" s="598"/>
      <c r="M321" s="598"/>
      <c r="N321" s="598"/>
      <c r="O321" s="598"/>
      <c r="P321" s="598"/>
      <c r="Q321" s="598"/>
      <c r="R321" s="598"/>
      <c r="S321" s="598"/>
      <c r="T321" s="598"/>
      <c r="U321" s="598"/>
      <c r="V321" s="598"/>
      <c r="W321" s="598"/>
      <c r="X321" s="598"/>
      <c r="Y321" s="580"/>
      <c r="Z321" s="730"/>
      <c r="AA321" s="731"/>
    </row>
    <row r="322" spans="1:27" s="58" customFormat="1" ht="13.5" customHeight="1" x14ac:dyDescent="0.15">
      <c r="A322" s="599"/>
      <c r="B322" s="773"/>
      <c r="C322" s="601" t="s">
        <v>372</v>
      </c>
      <c r="D322" s="598"/>
      <c r="E322" s="598"/>
      <c r="F322" s="598"/>
      <c r="G322" s="598"/>
      <c r="H322" s="598"/>
      <c r="I322" s="598"/>
      <c r="J322" s="598"/>
      <c r="K322" s="598"/>
      <c r="L322" s="598"/>
      <c r="M322" s="598"/>
      <c r="N322" s="598"/>
      <c r="O322" s="598"/>
      <c r="P322" s="598"/>
      <c r="Q322" s="598"/>
      <c r="R322" s="598"/>
      <c r="S322" s="598"/>
      <c r="T322" s="598"/>
      <c r="U322" s="598"/>
      <c r="V322" s="598"/>
      <c r="W322" s="598"/>
      <c r="X322" s="598"/>
      <c r="Y322" s="580"/>
      <c r="Z322" s="730"/>
      <c r="AA322" s="731"/>
    </row>
    <row r="323" spans="1:27" s="55" customFormat="1" ht="13.5" customHeight="1" x14ac:dyDescent="0.15">
      <c r="A323" s="599"/>
      <c r="B323" s="773"/>
      <c r="C323" s="601" t="s">
        <v>373</v>
      </c>
      <c r="D323" s="598"/>
      <c r="E323" s="598"/>
      <c r="F323" s="598"/>
      <c r="G323" s="598"/>
      <c r="H323" s="598"/>
      <c r="I323" s="598"/>
      <c r="J323" s="598"/>
      <c r="K323" s="598"/>
      <c r="L323" s="598"/>
      <c r="M323" s="598"/>
      <c r="N323" s="598"/>
      <c r="O323" s="598"/>
      <c r="P323" s="598"/>
      <c r="Q323" s="598"/>
      <c r="R323" s="598"/>
      <c r="S323" s="598"/>
      <c r="T323" s="598"/>
      <c r="U323" s="598"/>
      <c r="V323" s="598"/>
      <c r="W323" s="598"/>
      <c r="X323" s="598"/>
      <c r="Y323" s="580"/>
      <c r="Z323" s="730"/>
      <c r="AA323" s="731"/>
    </row>
    <row r="324" spans="1:27" s="55" customFormat="1" ht="13.5" customHeight="1" x14ac:dyDescent="0.15">
      <c r="A324" s="599"/>
      <c r="B324" s="773"/>
      <c r="C324" s="601" t="s">
        <v>374</v>
      </c>
      <c r="D324" s="598"/>
      <c r="E324" s="598"/>
      <c r="F324" s="598"/>
      <c r="G324" s="598"/>
      <c r="H324" s="598"/>
      <c r="I324" s="598"/>
      <c r="J324" s="598"/>
      <c r="K324" s="598"/>
      <c r="L324" s="598"/>
      <c r="M324" s="598"/>
      <c r="N324" s="598"/>
      <c r="O324" s="598"/>
      <c r="P324" s="598"/>
      <c r="Q324" s="598"/>
      <c r="R324" s="598"/>
      <c r="S324" s="598"/>
      <c r="T324" s="598"/>
      <c r="U324" s="598"/>
      <c r="V324" s="598"/>
      <c r="W324" s="598"/>
      <c r="X324" s="598"/>
      <c r="Y324" s="580"/>
      <c r="Z324" s="730"/>
      <c r="AA324" s="731"/>
    </row>
    <row r="325" spans="1:27" s="55" customFormat="1" ht="13.5" customHeight="1" x14ac:dyDescent="0.15">
      <c r="A325" s="599"/>
      <c r="B325" s="773"/>
      <c r="C325" s="601" t="s">
        <v>375</v>
      </c>
      <c r="D325" s="598"/>
      <c r="E325" s="598"/>
      <c r="F325" s="598"/>
      <c r="G325" s="598"/>
      <c r="H325" s="598"/>
      <c r="I325" s="598"/>
      <c r="J325" s="598"/>
      <c r="K325" s="598"/>
      <c r="L325" s="598"/>
      <c r="M325" s="598"/>
      <c r="N325" s="598"/>
      <c r="O325" s="598"/>
      <c r="P325" s="598"/>
      <c r="Q325" s="598"/>
      <c r="R325" s="598"/>
      <c r="S325" s="598"/>
      <c r="T325" s="598"/>
      <c r="U325" s="598"/>
      <c r="V325" s="598"/>
      <c r="W325" s="598"/>
      <c r="X325" s="598"/>
      <c r="Y325" s="580"/>
      <c r="Z325" s="730"/>
      <c r="AA325" s="731"/>
    </row>
    <row r="326" spans="1:27" s="55" customFormat="1" ht="13.5" customHeight="1" x14ac:dyDescent="0.15">
      <c r="A326" s="599"/>
      <c r="B326" s="919"/>
      <c r="C326" s="603" t="s">
        <v>376</v>
      </c>
      <c r="D326" s="604"/>
      <c r="E326" s="604"/>
      <c r="F326" s="604"/>
      <c r="G326" s="604"/>
      <c r="H326" s="604"/>
      <c r="I326" s="604"/>
      <c r="J326" s="604"/>
      <c r="K326" s="604"/>
      <c r="L326" s="604"/>
      <c r="M326" s="604"/>
      <c r="N326" s="604"/>
      <c r="O326" s="604"/>
      <c r="P326" s="604"/>
      <c r="Q326" s="604"/>
      <c r="R326" s="604"/>
      <c r="S326" s="604"/>
      <c r="T326" s="604"/>
      <c r="U326" s="604"/>
      <c r="V326" s="604"/>
      <c r="W326" s="604"/>
      <c r="X326" s="604"/>
      <c r="Y326" s="567"/>
      <c r="Z326" s="716"/>
      <c r="AA326" s="717"/>
    </row>
    <row r="327" spans="1:27" s="51" customFormat="1" ht="12.75" customHeight="1" x14ac:dyDescent="0.15">
      <c r="A327" s="576"/>
      <c r="B327" s="538"/>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9"/>
      <c r="Z327" s="605"/>
      <c r="AA327" s="605"/>
    </row>
    <row r="328" spans="1:27" s="51" customFormat="1" ht="18" customHeight="1" x14ac:dyDescent="0.15">
      <c r="A328" s="541" t="s">
        <v>952</v>
      </c>
      <c r="B328" s="536"/>
      <c r="C328" s="564"/>
      <c r="D328" s="564"/>
      <c r="E328" s="564"/>
      <c r="F328" s="564"/>
      <c r="G328" s="564"/>
      <c r="H328" s="564"/>
      <c r="I328" s="564"/>
      <c r="J328" s="522"/>
      <c r="K328" s="522"/>
      <c r="L328" s="522"/>
      <c r="M328" s="522"/>
      <c r="N328" s="522"/>
      <c r="O328" s="522"/>
      <c r="P328" s="522"/>
      <c r="Q328" s="522"/>
      <c r="R328" s="522"/>
      <c r="S328" s="523"/>
      <c r="T328" s="523"/>
      <c r="U328" s="523"/>
      <c r="V328" s="523"/>
      <c r="W328" s="523"/>
      <c r="X328" s="523"/>
      <c r="Y328" s="574"/>
      <c r="Z328" s="574"/>
      <c r="AA328" s="574"/>
    </row>
    <row r="329" spans="1:27" s="51" customFormat="1" ht="15" customHeight="1" x14ac:dyDescent="0.15">
      <c r="A329" s="564"/>
      <c r="B329" s="735" t="s">
        <v>16</v>
      </c>
      <c r="C329" s="724" t="s">
        <v>280</v>
      </c>
      <c r="D329" s="725"/>
      <c r="E329" s="725"/>
      <c r="F329" s="725"/>
      <c r="G329" s="725"/>
      <c r="H329" s="725"/>
      <c r="I329" s="725"/>
      <c r="J329" s="725"/>
      <c r="K329" s="725"/>
      <c r="L329" s="725"/>
      <c r="M329" s="725"/>
      <c r="N329" s="725"/>
      <c r="O329" s="725"/>
      <c r="P329" s="725"/>
      <c r="Q329" s="725"/>
      <c r="R329" s="725"/>
      <c r="S329" s="725"/>
      <c r="T329" s="725"/>
      <c r="U329" s="725"/>
      <c r="V329" s="725"/>
      <c r="W329" s="725"/>
      <c r="X329" s="725"/>
      <c r="Y329" s="725"/>
      <c r="Z329" s="714"/>
      <c r="AA329" s="715"/>
    </row>
    <row r="330" spans="1:27" s="51" customFormat="1" ht="15" customHeight="1" x14ac:dyDescent="0.15">
      <c r="A330" s="564"/>
      <c r="B330" s="736"/>
      <c r="C330" s="732"/>
      <c r="D330" s="733"/>
      <c r="E330" s="733"/>
      <c r="F330" s="733"/>
      <c r="G330" s="733"/>
      <c r="H330" s="733"/>
      <c r="I330" s="733"/>
      <c r="J330" s="733"/>
      <c r="K330" s="733"/>
      <c r="L330" s="733"/>
      <c r="M330" s="733"/>
      <c r="N330" s="733"/>
      <c r="O330" s="733"/>
      <c r="P330" s="733"/>
      <c r="Q330" s="733"/>
      <c r="R330" s="733"/>
      <c r="S330" s="733"/>
      <c r="T330" s="733"/>
      <c r="U330" s="733"/>
      <c r="V330" s="733"/>
      <c r="W330" s="733"/>
      <c r="X330" s="733"/>
      <c r="Y330" s="733"/>
      <c r="Z330" s="716"/>
      <c r="AA330" s="717"/>
    </row>
    <row r="331" spans="1:27" s="51" customFormat="1" ht="11.25" customHeight="1" x14ac:dyDescent="0.15">
      <c r="A331" s="564"/>
      <c r="B331" s="735" t="s">
        <v>7</v>
      </c>
      <c r="C331" s="724" t="s">
        <v>321</v>
      </c>
      <c r="D331" s="725"/>
      <c r="E331" s="725"/>
      <c r="F331" s="725"/>
      <c r="G331" s="725"/>
      <c r="H331" s="725"/>
      <c r="I331" s="725"/>
      <c r="J331" s="725"/>
      <c r="K331" s="725"/>
      <c r="L331" s="725"/>
      <c r="M331" s="725"/>
      <c r="N331" s="725"/>
      <c r="O331" s="725"/>
      <c r="P331" s="725"/>
      <c r="Q331" s="725"/>
      <c r="R331" s="725"/>
      <c r="S331" s="725"/>
      <c r="T331" s="725"/>
      <c r="U331" s="725"/>
      <c r="V331" s="725"/>
      <c r="W331" s="725"/>
      <c r="X331" s="725"/>
      <c r="Y331" s="725"/>
      <c r="Z331" s="714"/>
      <c r="AA331" s="715"/>
    </row>
    <row r="332" spans="1:27" s="51" customFormat="1" ht="11.25" customHeight="1" x14ac:dyDescent="0.15">
      <c r="A332" s="564"/>
      <c r="B332" s="736"/>
      <c r="C332" s="732"/>
      <c r="D332" s="733"/>
      <c r="E332" s="733"/>
      <c r="F332" s="733"/>
      <c r="G332" s="733"/>
      <c r="H332" s="733"/>
      <c r="I332" s="733"/>
      <c r="J332" s="733"/>
      <c r="K332" s="733"/>
      <c r="L332" s="733"/>
      <c r="M332" s="733"/>
      <c r="N332" s="733"/>
      <c r="O332" s="733"/>
      <c r="P332" s="733"/>
      <c r="Q332" s="733"/>
      <c r="R332" s="733"/>
      <c r="S332" s="733"/>
      <c r="T332" s="733"/>
      <c r="U332" s="733"/>
      <c r="V332" s="733"/>
      <c r="W332" s="733"/>
      <c r="X332" s="733"/>
      <c r="Y332" s="733"/>
      <c r="Z332" s="716"/>
      <c r="AA332" s="717"/>
    </row>
    <row r="333" spans="1:27" s="51" customFormat="1" ht="11.25" customHeight="1" x14ac:dyDescent="0.15">
      <c r="A333" s="564"/>
      <c r="B333" s="735" t="s">
        <v>17</v>
      </c>
      <c r="C333" s="724" t="s">
        <v>154</v>
      </c>
      <c r="D333" s="725"/>
      <c r="E333" s="725"/>
      <c r="F333" s="725"/>
      <c r="G333" s="725"/>
      <c r="H333" s="725"/>
      <c r="I333" s="725"/>
      <c r="J333" s="725"/>
      <c r="K333" s="725"/>
      <c r="L333" s="725"/>
      <c r="M333" s="725"/>
      <c r="N333" s="725"/>
      <c r="O333" s="725"/>
      <c r="P333" s="725"/>
      <c r="Q333" s="725"/>
      <c r="R333" s="725"/>
      <c r="S333" s="725"/>
      <c r="T333" s="725"/>
      <c r="U333" s="725"/>
      <c r="V333" s="725"/>
      <c r="W333" s="725"/>
      <c r="X333" s="725"/>
      <c r="Y333" s="725"/>
      <c r="Z333" s="714"/>
      <c r="AA333" s="715"/>
    </row>
    <row r="334" spans="1:27" s="51" customFormat="1" ht="11.25" customHeight="1" x14ac:dyDescent="0.15">
      <c r="A334" s="564"/>
      <c r="B334" s="736"/>
      <c r="C334" s="732"/>
      <c r="D334" s="733"/>
      <c r="E334" s="733"/>
      <c r="F334" s="733"/>
      <c r="G334" s="733"/>
      <c r="H334" s="733"/>
      <c r="I334" s="733"/>
      <c r="J334" s="733"/>
      <c r="K334" s="733"/>
      <c r="L334" s="733"/>
      <c r="M334" s="733"/>
      <c r="N334" s="733"/>
      <c r="O334" s="733"/>
      <c r="P334" s="733"/>
      <c r="Q334" s="733"/>
      <c r="R334" s="733"/>
      <c r="S334" s="733"/>
      <c r="T334" s="733"/>
      <c r="U334" s="733"/>
      <c r="V334" s="733"/>
      <c r="W334" s="733"/>
      <c r="X334" s="733"/>
      <c r="Y334" s="733"/>
      <c r="Z334" s="716"/>
      <c r="AA334" s="717"/>
    </row>
    <row r="335" spans="1:27" s="51" customFormat="1" ht="32.25" customHeight="1" x14ac:dyDescent="0.15">
      <c r="A335" s="564"/>
      <c r="B335" s="606" t="s">
        <v>59</v>
      </c>
      <c r="C335" s="865" t="s">
        <v>498</v>
      </c>
      <c r="D335" s="866"/>
      <c r="E335" s="866"/>
      <c r="F335" s="866"/>
      <c r="G335" s="866"/>
      <c r="H335" s="866"/>
      <c r="I335" s="866"/>
      <c r="J335" s="866"/>
      <c r="K335" s="866"/>
      <c r="L335" s="866"/>
      <c r="M335" s="866"/>
      <c r="N335" s="866"/>
      <c r="O335" s="866"/>
      <c r="P335" s="866"/>
      <c r="Q335" s="866"/>
      <c r="R335" s="866"/>
      <c r="S335" s="866"/>
      <c r="T335" s="866"/>
      <c r="U335" s="866"/>
      <c r="V335" s="866"/>
      <c r="W335" s="866"/>
      <c r="X335" s="866"/>
      <c r="Y335" s="867"/>
      <c r="Z335" s="607"/>
      <c r="AA335" s="608"/>
    </row>
    <row r="336" spans="1:27" s="51" customFormat="1" ht="29.25" customHeight="1" x14ac:dyDescent="0.15">
      <c r="A336" s="564"/>
      <c r="B336" s="735" t="s">
        <v>98</v>
      </c>
      <c r="C336" s="724" t="s">
        <v>377</v>
      </c>
      <c r="D336" s="725"/>
      <c r="E336" s="725"/>
      <c r="F336" s="725"/>
      <c r="G336" s="725"/>
      <c r="H336" s="725"/>
      <c r="I336" s="725"/>
      <c r="J336" s="725"/>
      <c r="K336" s="725"/>
      <c r="L336" s="725"/>
      <c r="M336" s="725"/>
      <c r="N336" s="725"/>
      <c r="O336" s="725"/>
      <c r="P336" s="725"/>
      <c r="Q336" s="725"/>
      <c r="R336" s="725"/>
      <c r="S336" s="725"/>
      <c r="T336" s="725"/>
      <c r="U336" s="725"/>
      <c r="V336" s="725"/>
      <c r="W336" s="725"/>
      <c r="X336" s="725"/>
      <c r="Y336" s="726"/>
      <c r="Z336" s="714"/>
      <c r="AA336" s="715"/>
    </row>
    <row r="337" spans="1:27" s="51" customFormat="1" ht="30.75" customHeight="1" x14ac:dyDescent="0.15">
      <c r="A337" s="564"/>
      <c r="B337" s="736"/>
      <c r="C337" s="732"/>
      <c r="D337" s="733"/>
      <c r="E337" s="733"/>
      <c r="F337" s="733"/>
      <c r="G337" s="733"/>
      <c r="H337" s="733"/>
      <c r="I337" s="733"/>
      <c r="J337" s="733"/>
      <c r="K337" s="733"/>
      <c r="L337" s="733"/>
      <c r="M337" s="733"/>
      <c r="N337" s="733"/>
      <c r="O337" s="733"/>
      <c r="P337" s="733"/>
      <c r="Q337" s="733"/>
      <c r="R337" s="733"/>
      <c r="S337" s="733"/>
      <c r="T337" s="733"/>
      <c r="U337" s="733"/>
      <c r="V337" s="733"/>
      <c r="W337" s="733"/>
      <c r="X337" s="733"/>
      <c r="Y337" s="734"/>
      <c r="Z337" s="716"/>
      <c r="AA337" s="717"/>
    </row>
    <row r="338" spans="1:27" s="51" customFormat="1" ht="15.75" customHeight="1" x14ac:dyDescent="0.15">
      <c r="A338" s="564"/>
      <c r="B338" s="555"/>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9"/>
      <c r="AA338" s="569"/>
    </row>
    <row r="339" spans="1:27" s="51" customFormat="1" ht="18" customHeight="1" x14ac:dyDescent="0.15">
      <c r="A339" s="541" t="s">
        <v>953</v>
      </c>
      <c r="B339" s="555"/>
      <c r="C339" s="609"/>
      <c r="D339" s="609"/>
      <c r="E339" s="609"/>
      <c r="F339" s="609"/>
      <c r="G339" s="609"/>
      <c r="H339" s="609"/>
      <c r="I339" s="609"/>
      <c r="J339" s="609"/>
      <c r="K339" s="609"/>
      <c r="L339" s="609"/>
      <c r="M339" s="609"/>
      <c r="N339" s="609"/>
      <c r="O339" s="609"/>
      <c r="P339" s="609"/>
      <c r="Q339" s="609"/>
      <c r="R339" s="609"/>
      <c r="S339" s="609"/>
      <c r="T339" s="609"/>
      <c r="U339" s="609"/>
      <c r="V339" s="609"/>
      <c r="W339" s="609"/>
      <c r="X339" s="609"/>
      <c r="Y339" s="569"/>
      <c r="Z339" s="569"/>
      <c r="AA339" s="569"/>
    </row>
    <row r="340" spans="1:27" s="53" customFormat="1" ht="22.5" customHeight="1" x14ac:dyDescent="0.15">
      <c r="A340" s="564"/>
      <c r="B340" s="735" t="s">
        <v>16</v>
      </c>
      <c r="C340" s="724" t="s">
        <v>504</v>
      </c>
      <c r="D340" s="725"/>
      <c r="E340" s="725"/>
      <c r="F340" s="725"/>
      <c r="G340" s="725"/>
      <c r="H340" s="725"/>
      <c r="I340" s="725"/>
      <c r="J340" s="725"/>
      <c r="K340" s="725"/>
      <c r="L340" s="725"/>
      <c r="M340" s="725"/>
      <c r="N340" s="725"/>
      <c r="O340" s="725"/>
      <c r="P340" s="725"/>
      <c r="Q340" s="725"/>
      <c r="R340" s="725"/>
      <c r="S340" s="725"/>
      <c r="T340" s="725"/>
      <c r="U340" s="725"/>
      <c r="V340" s="725"/>
      <c r="W340" s="725"/>
      <c r="X340" s="725"/>
      <c r="Y340" s="726"/>
      <c r="Z340" s="714"/>
      <c r="AA340" s="715"/>
    </row>
    <row r="341" spans="1:27" ht="22.5" customHeight="1" x14ac:dyDescent="0.15">
      <c r="A341" s="564"/>
      <c r="B341" s="736"/>
      <c r="C341" s="732"/>
      <c r="D341" s="733"/>
      <c r="E341" s="733"/>
      <c r="F341" s="733"/>
      <c r="G341" s="733"/>
      <c r="H341" s="733"/>
      <c r="I341" s="733"/>
      <c r="J341" s="733"/>
      <c r="K341" s="733"/>
      <c r="L341" s="733"/>
      <c r="M341" s="733"/>
      <c r="N341" s="733"/>
      <c r="O341" s="733"/>
      <c r="P341" s="733"/>
      <c r="Q341" s="733"/>
      <c r="R341" s="733"/>
      <c r="S341" s="733"/>
      <c r="T341" s="733"/>
      <c r="U341" s="733"/>
      <c r="V341" s="733"/>
      <c r="W341" s="733"/>
      <c r="X341" s="733"/>
      <c r="Y341" s="734"/>
      <c r="Z341" s="716"/>
      <c r="AA341" s="717"/>
    </row>
    <row r="342" spans="1:27" s="53" customFormat="1" ht="19.5" customHeight="1" x14ac:dyDescent="0.15">
      <c r="A342" s="564"/>
      <c r="B342" s="735" t="s">
        <v>7</v>
      </c>
      <c r="C342" s="724" t="s">
        <v>505</v>
      </c>
      <c r="D342" s="725"/>
      <c r="E342" s="725"/>
      <c r="F342" s="725"/>
      <c r="G342" s="725"/>
      <c r="H342" s="725"/>
      <c r="I342" s="725"/>
      <c r="J342" s="725"/>
      <c r="K342" s="725"/>
      <c r="L342" s="725"/>
      <c r="M342" s="725"/>
      <c r="N342" s="725"/>
      <c r="O342" s="725"/>
      <c r="P342" s="725"/>
      <c r="Q342" s="725"/>
      <c r="R342" s="725"/>
      <c r="S342" s="725"/>
      <c r="T342" s="725"/>
      <c r="U342" s="725"/>
      <c r="V342" s="725"/>
      <c r="W342" s="725"/>
      <c r="X342" s="725"/>
      <c r="Y342" s="726"/>
      <c r="Z342" s="714"/>
      <c r="AA342" s="715"/>
    </row>
    <row r="343" spans="1:27" ht="17.25" customHeight="1" x14ac:dyDescent="0.15">
      <c r="A343" s="564"/>
      <c r="B343" s="736"/>
      <c r="C343" s="732"/>
      <c r="D343" s="733"/>
      <c r="E343" s="733"/>
      <c r="F343" s="733"/>
      <c r="G343" s="733"/>
      <c r="H343" s="733"/>
      <c r="I343" s="733"/>
      <c r="J343" s="733"/>
      <c r="K343" s="733"/>
      <c r="L343" s="733"/>
      <c r="M343" s="733"/>
      <c r="N343" s="733"/>
      <c r="O343" s="733"/>
      <c r="P343" s="733"/>
      <c r="Q343" s="733"/>
      <c r="R343" s="733"/>
      <c r="S343" s="733"/>
      <c r="T343" s="733"/>
      <c r="U343" s="733"/>
      <c r="V343" s="733"/>
      <c r="W343" s="733"/>
      <c r="X343" s="733"/>
      <c r="Y343" s="734"/>
      <c r="Z343" s="716"/>
      <c r="AA343" s="717"/>
    </row>
    <row r="344" spans="1:27" s="53" customFormat="1" ht="15" customHeight="1" x14ac:dyDescent="0.15">
      <c r="A344" s="564"/>
      <c r="B344" s="735" t="s">
        <v>17</v>
      </c>
      <c r="C344" s="724" t="s">
        <v>506</v>
      </c>
      <c r="D344" s="725"/>
      <c r="E344" s="725"/>
      <c r="F344" s="725"/>
      <c r="G344" s="725"/>
      <c r="H344" s="725"/>
      <c r="I344" s="725"/>
      <c r="J344" s="725"/>
      <c r="K344" s="725"/>
      <c r="L344" s="725"/>
      <c r="M344" s="725"/>
      <c r="N344" s="725"/>
      <c r="O344" s="725"/>
      <c r="P344" s="725"/>
      <c r="Q344" s="725"/>
      <c r="R344" s="725"/>
      <c r="S344" s="725"/>
      <c r="T344" s="725"/>
      <c r="U344" s="725"/>
      <c r="V344" s="725"/>
      <c r="W344" s="725"/>
      <c r="X344" s="725"/>
      <c r="Y344" s="726"/>
      <c r="Z344" s="714"/>
      <c r="AA344" s="715"/>
    </row>
    <row r="345" spans="1:27" ht="15" customHeight="1" x14ac:dyDescent="0.15">
      <c r="A345" s="564"/>
      <c r="B345" s="736"/>
      <c r="C345" s="732"/>
      <c r="D345" s="733"/>
      <c r="E345" s="733"/>
      <c r="F345" s="733"/>
      <c r="G345" s="733"/>
      <c r="H345" s="733"/>
      <c r="I345" s="733"/>
      <c r="J345" s="733"/>
      <c r="K345" s="733"/>
      <c r="L345" s="733"/>
      <c r="M345" s="733"/>
      <c r="N345" s="733"/>
      <c r="O345" s="733"/>
      <c r="P345" s="733"/>
      <c r="Q345" s="733"/>
      <c r="R345" s="733"/>
      <c r="S345" s="733"/>
      <c r="T345" s="733"/>
      <c r="U345" s="733"/>
      <c r="V345" s="733"/>
      <c r="W345" s="733"/>
      <c r="X345" s="733"/>
      <c r="Y345" s="734"/>
      <c r="Z345" s="716"/>
      <c r="AA345" s="717"/>
    </row>
    <row r="346" spans="1:27" s="51" customFormat="1" ht="12.75" customHeight="1" x14ac:dyDescent="0.15">
      <c r="A346" s="555"/>
      <c r="B346" s="555"/>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69"/>
      <c r="Z346" s="569"/>
      <c r="AA346" s="569"/>
    </row>
    <row r="347" spans="1:27" s="51" customFormat="1" ht="18" customHeight="1" x14ac:dyDescent="0.15">
      <c r="A347" s="541" t="s">
        <v>954</v>
      </c>
      <c r="B347" s="555"/>
      <c r="C347" s="609"/>
      <c r="D347" s="609"/>
      <c r="E347" s="609"/>
      <c r="F347" s="609"/>
      <c r="G347" s="609"/>
      <c r="H347" s="609"/>
      <c r="I347" s="609"/>
      <c r="J347" s="609"/>
      <c r="K347" s="609"/>
      <c r="L347" s="609"/>
      <c r="M347" s="609"/>
      <c r="N347" s="609"/>
      <c r="O347" s="609"/>
      <c r="P347" s="609"/>
      <c r="Q347" s="609"/>
      <c r="R347" s="609"/>
      <c r="S347" s="609"/>
      <c r="T347" s="609"/>
      <c r="U347" s="609"/>
      <c r="V347" s="609"/>
      <c r="W347" s="609"/>
      <c r="X347" s="609"/>
      <c r="Y347" s="569"/>
      <c r="Z347" s="569"/>
      <c r="AA347" s="569"/>
    </row>
    <row r="348" spans="1:27" s="53" customFormat="1" ht="15" customHeight="1" x14ac:dyDescent="0.15">
      <c r="A348" s="564"/>
      <c r="B348" s="735" t="s">
        <v>16</v>
      </c>
      <c r="C348" s="724" t="s">
        <v>155</v>
      </c>
      <c r="D348" s="725"/>
      <c r="E348" s="725"/>
      <c r="F348" s="725"/>
      <c r="G348" s="725"/>
      <c r="H348" s="725"/>
      <c r="I348" s="725"/>
      <c r="J348" s="725"/>
      <c r="K348" s="725"/>
      <c r="L348" s="725"/>
      <c r="M348" s="725"/>
      <c r="N348" s="725"/>
      <c r="O348" s="725"/>
      <c r="P348" s="725"/>
      <c r="Q348" s="725"/>
      <c r="R348" s="725"/>
      <c r="S348" s="725"/>
      <c r="T348" s="725"/>
      <c r="U348" s="725"/>
      <c r="V348" s="725"/>
      <c r="W348" s="725"/>
      <c r="X348" s="725"/>
      <c r="Y348" s="726"/>
      <c r="Z348" s="714"/>
      <c r="AA348" s="715"/>
    </row>
    <row r="349" spans="1:27" ht="15" customHeight="1" x14ac:dyDescent="0.15">
      <c r="A349" s="564"/>
      <c r="B349" s="736"/>
      <c r="C349" s="732"/>
      <c r="D349" s="733"/>
      <c r="E349" s="733"/>
      <c r="F349" s="733"/>
      <c r="G349" s="733"/>
      <c r="H349" s="733"/>
      <c r="I349" s="733"/>
      <c r="J349" s="733"/>
      <c r="K349" s="733"/>
      <c r="L349" s="733"/>
      <c r="M349" s="733"/>
      <c r="N349" s="733"/>
      <c r="O349" s="733"/>
      <c r="P349" s="733"/>
      <c r="Q349" s="733"/>
      <c r="R349" s="733"/>
      <c r="S349" s="733"/>
      <c r="T349" s="733"/>
      <c r="U349" s="733"/>
      <c r="V349" s="733"/>
      <c r="W349" s="733"/>
      <c r="X349" s="733"/>
      <c r="Y349" s="734"/>
      <c r="Z349" s="716"/>
      <c r="AA349" s="717"/>
    </row>
    <row r="350" spans="1:27" ht="12.75" customHeight="1" x14ac:dyDescent="0.15">
      <c r="A350" s="555"/>
      <c r="B350" s="555"/>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69"/>
      <c r="Z350" s="569"/>
      <c r="AA350" s="569"/>
    </row>
    <row r="351" spans="1:27" ht="18" customHeight="1" x14ac:dyDescent="0.15">
      <c r="A351" s="541" t="s">
        <v>955</v>
      </c>
      <c r="B351" s="536"/>
      <c r="C351" s="564"/>
      <c r="D351" s="564"/>
      <c r="E351" s="564"/>
      <c r="F351" s="564"/>
      <c r="G351" s="564"/>
      <c r="H351" s="564"/>
      <c r="I351" s="564"/>
      <c r="J351" s="522"/>
      <c r="K351" s="522"/>
      <c r="L351" s="522"/>
      <c r="M351" s="522"/>
      <c r="N351" s="522"/>
      <c r="O351" s="522"/>
      <c r="P351" s="522"/>
      <c r="Q351" s="522"/>
      <c r="R351" s="522"/>
      <c r="S351" s="523"/>
      <c r="T351" s="523"/>
      <c r="U351" s="523"/>
      <c r="V351" s="523"/>
      <c r="W351" s="523"/>
      <c r="X351" s="523"/>
      <c r="Y351" s="574"/>
      <c r="Z351" s="574"/>
      <c r="AA351" s="574"/>
    </row>
    <row r="352" spans="1:27" ht="30.75" customHeight="1" x14ac:dyDescent="0.15">
      <c r="A352" s="564"/>
      <c r="B352" s="735" t="s">
        <v>16</v>
      </c>
      <c r="C352" s="724" t="s">
        <v>938</v>
      </c>
      <c r="D352" s="725"/>
      <c r="E352" s="725"/>
      <c r="F352" s="725"/>
      <c r="G352" s="725"/>
      <c r="H352" s="725"/>
      <c r="I352" s="725"/>
      <c r="J352" s="725"/>
      <c r="K352" s="725"/>
      <c r="L352" s="725"/>
      <c r="M352" s="725"/>
      <c r="N352" s="725"/>
      <c r="O352" s="725"/>
      <c r="P352" s="725"/>
      <c r="Q352" s="725"/>
      <c r="R352" s="725"/>
      <c r="S352" s="725"/>
      <c r="T352" s="725"/>
      <c r="U352" s="725"/>
      <c r="V352" s="725"/>
      <c r="W352" s="725"/>
      <c r="X352" s="725"/>
      <c r="Y352" s="725"/>
      <c r="Z352" s="714"/>
      <c r="AA352" s="715"/>
    </row>
    <row r="353" spans="1:27" ht="30.75" customHeight="1" x14ac:dyDescent="0.15">
      <c r="A353" s="564"/>
      <c r="B353" s="736"/>
      <c r="C353" s="732"/>
      <c r="D353" s="733"/>
      <c r="E353" s="733"/>
      <c r="F353" s="733"/>
      <c r="G353" s="733"/>
      <c r="H353" s="733"/>
      <c r="I353" s="733"/>
      <c r="J353" s="733"/>
      <c r="K353" s="733"/>
      <c r="L353" s="733"/>
      <c r="M353" s="733"/>
      <c r="N353" s="733"/>
      <c r="O353" s="733"/>
      <c r="P353" s="733"/>
      <c r="Q353" s="733"/>
      <c r="R353" s="733"/>
      <c r="S353" s="733"/>
      <c r="T353" s="733"/>
      <c r="U353" s="733"/>
      <c r="V353" s="733"/>
      <c r="W353" s="733"/>
      <c r="X353" s="733"/>
      <c r="Y353" s="733"/>
      <c r="Z353" s="716"/>
      <c r="AA353" s="717"/>
    </row>
    <row r="354" spans="1:27" ht="15" customHeight="1" x14ac:dyDescent="0.15">
      <c r="A354" s="564"/>
      <c r="B354" s="735" t="s">
        <v>7</v>
      </c>
      <c r="C354" s="724" t="s">
        <v>939</v>
      </c>
      <c r="D354" s="725"/>
      <c r="E354" s="725"/>
      <c r="F354" s="725"/>
      <c r="G354" s="725"/>
      <c r="H354" s="725"/>
      <c r="I354" s="725"/>
      <c r="J354" s="725"/>
      <c r="K354" s="725"/>
      <c r="L354" s="725"/>
      <c r="M354" s="725"/>
      <c r="N354" s="725"/>
      <c r="O354" s="725"/>
      <c r="P354" s="725"/>
      <c r="Q354" s="725"/>
      <c r="R354" s="725"/>
      <c r="S354" s="725"/>
      <c r="T354" s="725"/>
      <c r="U354" s="725"/>
      <c r="V354" s="725"/>
      <c r="W354" s="725"/>
      <c r="X354" s="725"/>
      <c r="Y354" s="725"/>
      <c r="Z354" s="714"/>
      <c r="AA354" s="715"/>
    </row>
    <row r="355" spans="1:27" ht="15" customHeight="1" x14ac:dyDescent="0.15">
      <c r="A355" s="564"/>
      <c r="B355" s="736"/>
      <c r="C355" s="732"/>
      <c r="D355" s="733"/>
      <c r="E355" s="733"/>
      <c r="F355" s="733"/>
      <c r="G355" s="733"/>
      <c r="H355" s="733"/>
      <c r="I355" s="733"/>
      <c r="J355" s="733"/>
      <c r="K355" s="733"/>
      <c r="L355" s="733"/>
      <c r="M355" s="733"/>
      <c r="N355" s="733"/>
      <c r="O355" s="733"/>
      <c r="P355" s="733"/>
      <c r="Q355" s="733"/>
      <c r="R355" s="733"/>
      <c r="S355" s="733"/>
      <c r="T355" s="733"/>
      <c r="U355" s="733"/>
      <c r="V355" s="733"/>
      <c r="W355" s="733"/>
      <c r="X355" s="733"/>
      <c r="Y355" s="733"/>
      <c r="Z355" s="716"/>
      <c r="AA355" s="717"/>
    </row>
    <row r="356" spans="1:27" ht="11.25" customHeight="1" x14ac:dyDescent="0.15">
      <c r="A356" s="564"/>
      <c r="B356" s="735" t="s">
        <v>17</v>
      </c>
      <c r="C356" s="787" t="s">
        <v>325</v>
      </c>
      <c r="D356" s="788"/>
      <c r="E356" s="788"/>
      <c r="F356" s="788"/>
      <c r="G356" s="788"/>
      <c r="H356" s="788"/>
      <c r="I356" s="788"/>
      <c r="J356" s="788"/>
      <c r="K356" s="788"/>
      <c r="L356" s="788"/>
      <c r="M356" s="788"/>
      <c r="N356" s="788"/>
      <c r="O356" s="788"/>
      <c r="P356" s="788"/>
      <c r="Q356" s="788"/>
      <c r="R356" s="788"/>
      <c r="S356" s="788"/>
      <c r="T356" s="788"/>
      <c r="U356" s="788"/>
      <c r="V356" s="788"/>
      <c r="W356" s="788"/>
      <c r="X356" s="788"/>
      <c r="Y356" s="788"/>
      <c r="Z356" s="714"/>
      <c r="AA356" s="715"/>
    </row>
    <row r="357" spans="1:27" ht="11.25" customHeight="1" x14ac:dyDescent="0.15">
      <c r="A357" s="564"/>
      <c r="B357" s="736"/>
      <c r="C357" s="789"/>
      <c r="D357" s="790"/>
      <c r="E357" s="790"/>
      <c r="F357" s="790"/>
      <c r="G357" s="790"/>
      <c r="H357" s="790"/>
      <c r="I357" s="790"/>
      <c r="J357" s="790"/>
      <c r="K357" s="790"/>
      <c r="L357" s="790"/>
      <c r="M357" s="790"/>
      <c r="N357" s="790"/>
      <c r="O357" s="790"/>
      <c r="P357" s="790"/>
      <c r="Q357" s="790"/>
      <c r="R357" s="790"/>
      <c r="S357" s="790"/>
      <c r="T357" s="790"/>
      <c r="U357" s="790"/>
      <c r="V357" s="790"/>
      <c r="W357" s="790"/>
      <c r="X357" s="790"/>
      <c r="Y357" s="790"/>
      <c r="Z357" s="716"/>
      <c r="AA357" s="717"/>
    </row>
    <row r="358" spans="1:27" s="464" customFormat="1" ht="11.25" customHeight="1" x14ac:dyDescent="0.15">
      <c r="A358" s="564"/>
      <c r="B358" s="735" t="s">
        <v>890</v>
      </c>
      <c r="C358" s="787" t="s">
        <v>891</v>
      </c>
      <c r="D358" s="788"/>
      <c r="E358" s="788"/>
      <c r="F358" s="788"/>
      <c r="G358" s="788"/>
      <c r="H358" s="788"/>
      <c r="I358" s="788"/>
      <c r="J358" s="788"/>
      <c r="K358" s="788"/>
      <c r="L358" s="788"/>
      <c r="M358" s="788"/>
      <c r="N358" s="788"/>
      <c r="O358" s="788"/>
      <c r="P358" s="788"/>
      <c r="Q358" s="788"/>
      <c r="R358" s="788"/>
      <c r="S358" s="788"/>
      <c r="T358" s="788"/>
      <c r="U358" s="788"/>
      <c r="V358" s="788"/>
      <c r="W358" s="788"/>
      <c r="X358" s="788"/>
      <c r="Y358" s="795"/>
      <c r="Z358" s="714"/>
      <c r="AA358" s="715"/>
    </row>
    <row r="359" spans="1:27" s="464" customFormat="1" ht="11.25" customHeight="1" x14ac:dyDescent="0.15">
      <c r="A359" s="564"/>
      <c r="B359" s="736"/>
      <c r="C359" s="789"/>
      <c r="D359" s="790"/>
      <c r="E359" s="790"/>
      <c r="F359" s="790"/>
      <c r="G359" s="790"/>
      <c r="H359" s="790"/>
      <c r="I359" s="790"/>
      <c r="J359" s="790"/>
      <c r="K359" s="790"/>
      <c r="L359" s="790"/>
      <c r="M359" s="790"/>
      <c r="N359" s="790"/>
      <c r="O359" s="790"/>
      <c r="P359" s="790"/>
      <c r="Q359" s="790"/>
      <c r="R359" s="790"/>
      <c r="S359" s="790"/>
      <c r="T359" s="790"/>
      <c r="U359" s="790"/>
      <c r="V359" s="790"/>
      <c r="W359" s="790"/>
      <c r="X359" s="790"/>
      <c r="Y359" s="796"/>
      <c r="Z359" s="716"/>
      <c r="AA359" s="717"/>
    </row>
    <row r="360" spans="1:27" ht="15" customHeight="1" x14ac:dyDescent="0.15">
      <c r="A360" s="564"/>
      <c r="B360" s="735" t="s">
        <v>8</v>
      </c>
      <c r="C360" s="724" t="s">
        <v>324</v>
      </c>
      <c r="D360" s="725"/>
      <c r="E360" s="725"/>
      <c r="F360" s="725"/>
      <c r="G360" s="725"/>
      <c r="H360" s="725"/>
      <c r="I360" s="725"/>
      <c r="J360" s="725"/>
      <c r="K360" s="725"/>
      <c r="L360" s="725"/>
      <c r="M360" s="725"/>
      <c r="N360" s="725"/>
      <c r="O360" s="725"/>
      <c r="P360" s="725"/>
      <c r="Q360" s="725"/>
      <c r="R360" s="725"/>
      <c r="S360" s="725"/>
      <c r="T360" s="725"/>
      <c r="U360" s="725"/>
      <c r="V360" s="725"/>
      <c r="W360" s="725"/>
      <c r="X360" s="725"/>
      <c r="Y360" s="725"/>
      <c r="Z360" s="714"/>
      <c r="AA360" s="715"/>
    </row>
    <row r="361" spans="1:27" ht="15" customHeight="1" x14ac:dyDescent="0.15">
      <c r="A361" s="564"/>
      <c r="B361" s="736"/>
      <c r="C361" s="732"/>
      <c r="D361" s="733"/>
      <c r="E361" s="733"/>
      <c r="F361" s="733"/>
      <c r="G361" s="733"/>
      <c r="H361" s="733"/>
      <c r="I361" s="733"/>
      <c r="J361" s="733"/>
      <c r="K361" s="733"/>
      <c r="L361" s="733"/>
      <c r="M361" s="733"/>
      <c r="N361" s="733"/>
      <c r="O361" s="733"/>
      <c r="P361" s="733"/>
      <c r="Q361" s="733"/>
      <c r="R361" s="733"/>
      <c r="S361" s="733"/>
      <c r="T361" s="733"/>
      <c r="U361" s="733"/>
      <c r="V361" s="733"/>
      <c r="W361" s="733"/>
      <c r="X361" s="733"/>
      <c r="Y361" s="733"/>
      <c r="Z361" s="716"/>
      <c r="AA361" s="717"/>
    </row>
    <row r="362" spans="1:27" s="54" customFormat="1" ht="15" customHeight="1" x14ac:dyDescent="0.15">
      <c r="A362" s="564"/>
      <c r="B362" s="735" t="s">
        <v>10</v>
      </c>
      <c r="C362" s="781" t="s">
        <v>156</v>
      </c>
      <c r="D362" s="782"/>
      <c r="E362" s="782"/>
      <c r="F362" s="782"/>
      <c r="G362" s="782"/>
      <c r="H362" s="782"/>
      <c r="I362" s="782"/>
      <c r="J362" s="782"/>
      <c r="K362" s="782"/>
      <c r="L362" s="782"/>
      <c r="M362" s="782"/>
      <c r="N362" s="782"/>
      <c r="O362" s="782"/>
      <c r="P362" s="782"/>
      <c r="Q362" s="782"/>
      <c r="R362" s="782"/>
      <c r="S362" s="782"/>
      <c r="T362" s="782"/>
      <c r="U362" s="782"/>
      <c r="V362" s="782"/>
      <c r="W362" s="782"/>
      <c r="X362" s="782"/>
      <c r="Y362" s="782"/>
      <c r="Z362" s="714"/>
      <c r="AA362" s="715"/>
    </row>
    <row r="363" spans="1:27" s="54" customFormat="1" ht="15" customHeight="1" x14ac:dyDescent="0.15">
      <c r="A363" s="564"/>
      <c r="B363" s="736"/>
      <c r="C363" s="783"/>
      <c r="D363" s="784"/>
      <c r="E363" s="784"/>
      <c r="F363" s="784"/>
      <c r="G363" s="784"/>
      <c r="H363" s="784"/>
      <c r="I363" s="784"/>
      <c r="J363" s="784"/>
      <c r="K363" s="784"/>
      <c r="L363" s="784"/>
      <c r="M363" s="784"/>
      <c r="N363" s="784"/>
      <c r="O363" s="784"/>
      <c r="P363" s="784"/>
      <c r="Q363" s="784"/>
      <c r="R363" s="784"/>
      <c r="S363" s="784"/>
      <c r="T363" s="784"/>
      <c r="U363" s="784"/>
      <c r="V363" s="784"/>
      <c r="W363" s="784"/>
      <c r="X363" s="784"/>
      <c r="Y363" s="784"/>
      <c r="Z363" s="716"/>
      <c r="AA363" s="717"/>
    </row>
    <row r="364" spans="1:27" ht="12.75" customHeight="1" x14ac:dyDescent="0.15">
      <c r="A364" s="555"/>
      <c r="B364" s="555"/>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69"/>
      <c r="Z364" s="569"/>
      <c r="AA364" s="569"/>
    </row>
    <row r="365" spans="1:27" ht="18" customHeight="1" x14ac:dyDescent="0.15">
      <c r="A365" s="541" t="s">
        <v>956</v>
      </c>
      <c r="B365" s="536"/>
      <c r="C365" s="564"/>
      <c r="D365" s="564"/>
      <c r="E365" s="564"/>
      <c r="F365" s="564"/>
      <c r="G365" s="564"/>
      <c r="H365" s="564"/>
      <c r="I365" s="564"/>
      <c r="J365" s="522"/>
      <c r="K365" s="522"/>
      <c r="L365" s="522"/>
      <c r="M365" s="522"/>
      <c r="N365" s="522"/>
      <c r="O365" s="522"/>
      <c r="P365" s="522"/>
      <c r="Q365" s="522"/>
      <c r="R365" s="522"/>
      <c r="S365" s="523"/>
      <c r="T365" s="523"/>
      <c r="U365" s="523"/>
      <c r="V365" s="523"/>
      <c r="W365" s="523"/>
      <c r="X365" s="523"/>
      <c r="Y365" s="574"/>
      <c r="Z365" s="574"/>
      <c r="AA365" s="574"/>
    </row>
    <row r="366" spans="1:27" ht="15" customHeight="1" x14ac:dyDescent="0.15">
      <c r="A366" s="564"/>
      <c r="B366" s="735" t="s">
        <v>16</v>
      </c>
      <c r="C366" s="724" t="s">
        <v>157</v>
      </c>
      <c r="D366" s="725"/>
      <c r="E366" s="725"/>
      <c r="F366" s="725"/>
      <c r="G366" s="725"/>
      <c r="H366" s="725"/>
      <c r="I366" s="725"/>
      <c r="J366" s="725"/>
      <c r="K366" s="725"/>
      <c r="L366" s="725"/>
      <c r="M366" s="725"/>
      <c r="N366" s="725"/>
      <c r="O366" s="725"/>
      <c r="P366" s="725"/>
      <c r="Q366" s="725"/>
      <c r="R366" s="725"/>
      <c r="S366" s="725"/>
      <c r="T366" s="725"/>
      <c r="U366" s="725"/>
      <c r="V366" s="725"/>
      <c r="W366" s="725"/>
      <c r="X366" s="725"/>
      <c r="Y366" s="725"/>
      <c r="Z366" s="714"/>
      <c r="AA366" s="715"/>
    </row>
    <row r="367" spans="1:27" ht="15" customHeight="1" x14ac:dyDescent="0.15">
      <c r="A367" s="564"/>
      <c r="B367" s="736"/>
      <c r="C367" s="732"/>
      <c r="D367" s="733"/>
      <c r="E367" s="733"/>
      <c r="F367" s="733"/>
      <c r="G367" s="733"/>
      <c r="H367" s="733"/>
      <c r="I367" s="733"/>
      <c r="J367" s="733"/>
      <c r="K367" s="733"/>
      <c r="L367" s="733"/>
      <c r="M367" s="733"/>
      <c r="N367" s="733"/>
      <c r="O367" s="733"/>
      <c r="P367" s="733"/>
      <c r="Q367" s="733"/>
      <c r="R367" s="733"/>
      <c r="S367" s="733"/>
      <c r="T367" s="733"/>
      <c r="U367" s="733"/>
      <c r="V367" s="733"/>
      <c r="W367" s="733"/>
      <c r="X367" s="733"/>
      <c r="Y367" s="733"/>
      <c r="Z367" s="716"/>
      <c r="AA367" s="717"/>
    </row>
    <row r="368" spans="1:27" ht="11.25" customHeight="1" x14ac:dyDescent="0.15">
      <c r="A368" s="564"/>
      <c r="B368" s="735" t="s">
        <v>7</v>
      </c>
      <c r="C368" s="724" t="s">
        <v>158</v>
      </c>
      <c r="D368" s="725"/>
      <c r="E368" s="725"/>
      <c r="F368" s="725"/>
      <c r="G368" s="725"/>
      <c r="H368" s="725"/>
      <c r="I368" s="725"/>
      <c r="J368" s="725"/>
      <c r="K368" s="725"/>
      <c r="L368" s="725"/>
      <c r="M368" s="725"/>
      <c r="N368" s="725"/>
      <c r="O368" s="725"/>
      <c r="P368" s="725"/>
      <c r="Q368" s="725"/>
      <c r="R368" s="725"/>
      <c r="S368" s="725"/>
      <c r="T368" s="725"/>
      <c r="U368" s="725"/>
      <c r="V368" s="725"/>
      <c r="W368" s="725"/>
      <c r="X368" s="725"/>
      <c r="Y368" s="725"/>
      <c r="Z368" s="714"/>
      <c r="AA368" s="715"/>
    </row>
    <row r="369" spans="1:27" ht="11.25" customHeight="1" x14ac:dyDescent="0.15">
      <c r="A369" s="564"/>
      <c r="B369" s="736"/>
      <c r="C369" s="732"/>
      <c r="D369" s="733"/>
      <c r="E369" s="733"/>
      <c r="F369" s="733"/>
      <c r="G369" s="733"/>
      <c r="H369" s="733"/>
      <c r="I369" s="733"/>
      <c r="J369" s="733"/>
      <c r="K369" s="733"/>
      <c r="L369" s="733"/>
      <c r="M369" s="733"/>
      <c r="N369" s="733"/>
      <c r="O369" s="733"/>
      <c r="P369" s="733"/>
      <c r="Q369" s="733"/>
      <c r="R369" s="733"/>
      <c r="S369" s="733"/>
      <c r="T369" s="733"/>
      <c r="U369" s="733"/>
      <c r="V369" s="733"/>
      <c r="W369" s="733"/>
      <c r="X369" s="733"/>
      <c r="Y369" s="733"/>
      <c r="Z369" s="716"/>
      <c r="AA369" s="717"/>
    </row>
    <row r="370" spans="1:27" ht="15" customHeight="1" x14ac:dyDescent="0.15">
      <c r="A370" s="564"/>
      <c r="B370" s="735" t="s">
        <v>17</v>
      </c>
      <c r="C370" s="724" t="s">
        <v>93</v>
      </c>
      <c r="D370" s="725"/>
      <c r="E370" s="725"/>
      <c r="F370" s="725"/>
      <c r="G370" s="725"/>
      <c r="H370" s="725"/>
      <c r="I370" s="725"/>
      <c r="J370" s="725"/>
      <c r="K370" s="725"/>
      <c r="L370" s="725"/>
      <c r="M370" s="725"/>
      <c r="N370" s="725"/>
      <c r="O370" s="725"/>
      <c r="P370" s="725"/>
      <c r="Q370" s="725"/>
      <c r="R370" s="725"/>
      <c r="S370" s="725"/>
      <c r="T370" s="725"/>
      <c r="U370" s="725"/>
      <c r="V370" s="725"/>
      <c r="W370" s="725"/>
      <c r="X370" s="725"/>
      <c r="Y370" s="725"/>
      <c r="Z370" s="714"/>
      <c r="AA370" s="715"/>
    </row>
    <row r="371" spans="1:27" ht="15" customHeight="1" x14ac:dyDescent="0.15">
      <c r="A371" s="564"/>
      <c r="B371" s="736"/>
      <c r="C371" s="732"/>
      <c r="D371" s="733"/>
      <c r="E371" s="733"/>
      <c r="F371" s="733"/>
      <c r="G371" s="733"/>
      <c r="H371" s="733"/>
      <c r="I371" s="733"/>
      <c r="J371" s="733"/>
      <c r="K371" s="733"/>
      <c r="L371" s="733"/>
      <c r="M371" s="733"/>
      <c r="N371" s="733"/>
      <c r="O371" s="733"/>
      <c r="P371" s="733"/>
      <c r="Q371" s="733"/>
      <c r="R371" s="733"/>
      <c r="S371" s="733"/>
      <c r="T371" s="733"/>
      <c r="U371" s="733"/>
      <c r="V371" s="733"/>
      <c r="W371" s="733"/>
      <c r="X371" s="733"/>
      <c r="Y371" s="733"/>
      <c r="Z371" s="716"/>
      <c r="AA371" s="717"/>
    </row>
    <row r="372" spans="1:27" ht="21.75" customHeight="1" x14ac:dyDescent="0.15">
      <c r="A372" s="564"/>
      <c r="B372" s="735" t="s">
        <v>380</v>
      </c>
      <c r="C372" s="724" t="s">
        <v>997</v>
      </c>
      <c r="D372" s="725"/>
      <c r="E372" s="725"/>
      <c r="F372" s="725"/>
      <c r="G372" s="725"/>
      <c r="H372" s="725"/>
      <c r="I372" s="725"/>
      <c r="J372" s="725"/>
      <c r="K372" s="725"/>
      <c r="L372" s="725"/>
      <c r="M372" s="725"/>
      <c r="N372" s="725"/>
      <c r="O372" s="725"/>
      <c r="P372" s="725"/>
      <c r="Q372" s="725"/>
      <c r="R372" s="725"/>
      <c r="S372" s="725"/>
      <c r="T372" s="725"/>
      <c r="U372" s="725"/>
      <c r="V372" s="725"/>
      <c r="W372" s="725"/>
      <c r="X372" s="725"/>
      <c r="Y372" s="726"/>
      <c r="Z372" s="714"/>
      <c r="AA372" s="715"/>
    </row>
    <row r="373" spans="1:27" ht="21" customHeight="1" x14ac:dyDescent="0.15">
      <c r="A373" s="564"/>
      <c r="B373" s="736"/>
      <c r="C373" s="732"/>
      <c r="D373" s="733"/>
      <c r="E373" s="733"/>
      <c r="F373" s="733"/>
      <c r="G373" s="733"/>
      <c r="H373" s="733"/>
      <c r="I373" s="733"/>
      <c r="J373" s="733"/>
      <c r="K373" s="733"/>
      <c r="L373" s="733"/>
      <c r="M373" s="733"/>
      <c r="N373" s="733"/>
      <c r="O373" s="733"/>
      <c r="P373" s="733"/>
      <c r="Q373" s="733"/>
      <c r="R373" s="733"/>
      <c r="S373" s="733"/>
      <c r="T373" s="733"/>
      <c r="U373" s="733"/>
      <c r="V373" s="733"/>
      <c r="W373" s="733"/>
      <c r="X373" s="733"/>
      <c r="Y373" s="734"/>
      <c r="Z373" s="716"/>
      <c r="AA373" s="717"/>
    </row>
    <row r="374" spans="1:27" ht="15" customHeight="1" x14ac:dyDescent="0.15">
      <c r="A374" s="564"/>
      <c r="B374" s="735" t="s">
        <v>381</v>
      </c>
      <c r="C374" s="724" t="s">
        <v>378</v>
      </c>
      <c r="D374" s="725"/>
      <c r="E374" s="725"/>
      <c r="F374" s="725"/>
      <c r="G374" s="725"/>
      <c r="H374" s="725"/>
      <c r="I374" s="725"/>
      <c r="J374" s="725"/>
      <c r="K374" s="725"/>
      <c r="L374" s="725"/>
      <c r="M374" s="725"/>
      <c r="N374" s="725"/>
      <c r="O374" s="725"/>
      <c r="P374" s="725"/>
      <c r="Q374" s="725"/>
      <c r="R374" s="725"/>
      <c r="S374" s="725"/>
      <c r="T374" s="725"/>
      <c r="U374" s="725"/>
      <c r="V374" s="725"/>
      <c r="W374" s="725"/>
      <c r="X374" s="725"/>
      <c r="Y374" s="726"/>
      <c r="Z374" s="714"/>
      <c r="AA374" s="715"/>
    </row>
    <row r="375" spans="1:27" ht="15" customHeight="1" x14ac:dyDescent="0.15">
      <c r="A375" s="564"/>
      <c r="B375" s="736"/>
      <c r="C375" s="732"/>
      <c r="D375" s="733"/>
      <c r="E375" s="733"/>
      <c r="F375" s="733"/>
      <c r="G375" s="733"/>
      <c r="H375" s="733"/>
      <c r="I375" s="733"/>
      <c r="J375" s="733"/>
      <c r="K375" s="733"/>
      <c r="L375" s="733"/>
      <c r="M375" s="733"/>
      <c r="N375" s="733"/>
      <c r="O375" s="733"/>
      <c r="P375" s="733"/>
      <c r="Q375" s="733"/>
      <c r="R375" s="733"/>
      <c r="S375" s="733"/>
      <c r="T375" s="733"/>
      <c r="U375" s="733"/>
      <c r="V375" s="733"/>
      <c r="W375" s="733"/>
      <c r="X375" s="733"/>
      <c r="Y375" s="734"/>
      <c r="Z375" s="716"/>
      <c r="AA375" s="717"/>
    </row>
    <row r="376" spans="1:27" ht="15" customHeight="1" x14ac:dyDescent="0.15">
      <c r="A376" s="564"/>
      <c r="B376" s="735" t="s">
        <v>382</v>
      </c>
      <c r="C376" s="724" t="s">
        <v>379</v>
      </c>
      <c r="D376" s="725"/>
      <c r="E376" s="725"/>
      <c r="F376" s="725"/>
      <c r="G376" s="725"/>
      <c r="H376" s="725"/>
      <c r="I376" s="725"/>
      <c r="J376" s="725"/>
      <c r="K376" s="725"/>
      <c r="L376" s="725"/>
      <c r="M376" s="725"/>
      <c r="N376" s="725"/>
      <c r="O376" s="725"/>
      <c r="P376" s="725"/>
      <c r="Q376" s="725"/>
      <c r="R376" s="725"/>
      <c r="S376" s="725"/>
      <c r="T376" s="725"/>
      <c r="U376" s="725"/>
      <c r="V376" s="725"/>
      <c r="W376" s="725"/>
      <c r="X376" s="725"/>
      <c r="Y376" s="726"/>
      <c r="Z376" s="696"/>
      <c r="AA376" s="697"/>
    </row>
    <row r="377" spans="1:27" ht="15" customHeight="1" x14ac:dyDescent="0.15">
      <c r="A377" s="564"/>
      <c r="B377" s="736"/>
      <c r="C377" s="732"/>
      <c r="D377" s="733"/>
      <c r="E377" s="733"/>
      <c r="F377" s="733"/>
      <c r="G377" s="733"/>
      <c r="H377" s="733"/>
      <c r="I377" s="733"/>
      <c r="J377" s="733"/>
      <c r="K377" s="733"/>
      <c r="L377" s="733"/>
      <c r="M377" s="733"/>
      <c r="N377" s="733"/>
      <c r="O377" s="733"/>
      <c r="P377" s="733"/>
      <c r="Q377" s="733"/>
      <c r="R377" s="733"/>
      <c r="S377" s="733"/>
      <c r="T377" s="733"/>
      <c r="U377" s="733"/>
      <c r="V377" s="733"/>
      <c r="W377" s="733"/>
      <c r="X377" s="733"/>
      <c r="Y377" s="734"/>
      <c r="Z377" s="698"/>
      <c r="AA377" s="699"/>
    </row>
    <row r="378" spans="1:27" ht="12.75" customHeight="1" x14ac:dyDescent="0.15">
      <c r="A378" s="555"/>
      <c r="B378" s="555"/>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69"/>
      <c r="Z378" s="569"/>
      <c r="AA378" s="569"/>
    </row>
    <row r="379" spans="1:27" ht="18" customHeight="1" x14ac:dyDescent="0.15">
      <c r="A379" s="541" t="s">
        <v>957</v>
      </c>
      <c r="B379" s="536"/>
      <c r="C379" s="564"/>
      <c r="D379" s="564"/>
      <c r="E379" s="564"/>
      <c r="F379" s="564"/>
      <c r="G379" s="564"/>
      <c r="H379" s="564"/>
      <c r="I379" s="564"/>
      <c r="J379" s="522"/>
      <c r="K379" s="522"/>
      <c r="L379" s="522"/>
      <c r="M379" s="522"/>
      <c r="N379" s="522"/>
      <c r="O379" s="522"/>
      <c r="P379" s="522"/>
      <c r="Q379" s="522"/>
      <c r="R379" s="522"/>
      <c r="S379" s="523"/>
      <c r="T379" s="523"/>
      <c r="U379" s="523"/>
      <c r="V379" s="523"/>
      <c r="W379" s="523"/>
      <c r="X379" s="523"/>
      <c r="Y379" s="574"/>
      <c r="Z379" s="574"/>
      <c r="AA379" s="574"/>
    </row>
    <row r="380" spans="1:27" s="53" customFormat="1" ht="15" customHeight="1" x14ac:dyDescent="0.15">
      <c r="A380" s="564"/>
      <c r="B380" s="735" t="s">
        <v>16</v>
      </c>
      <c r="C380" s="724" t="s">
        <v>305</v>
      </c>
      <c r="D380" s="725"/>
      <c r="E380" s="725"/>
      <c r="F380" s="725"/>
      <c r="G380" s="725"/>
      <c r="H380" s="725"/>
      <c r="I380" s="725"/>
      <c r="J380" s="725"/>
      <c r="K380" s="725"/>
      <c r="L380" s="725"/>
      <c r="M380" s="725"/>
      <c r="N380" s="725"/>
      <c r="O380" s="725"/>
      <c r="P380" s="725"/>
      <c r="Q380" s="725"/>
      <c r="R380" s="725"/>
      <c r="S380" s="725"/>
      <c r="T380" s="725"/>
      <c r="U380" s="725"/>
      <c r="V380" s="725"/>
      <c r="W380" s="725"/>
      <c r="X380" s="725"/>
      <c r="Y380" s="726"/>
      <c r="Z380" s="714"/>
      <c r="AA380" s="715"/>
    </row>
    <row r="381" spans="1:27" ht="15" customHeight="1" x14ac:dyDescent="0.15">
      <c r="A381" s="564"/>
      <c r="B381" s="736"/>
      <c r="C381" s="732"/>
      <c r="D381" s="733"/>
      <c r="E381" s="733"/>
      <c r="F381" s="733"/>
      <c r="G381" s="733"/>
      <c r="H381" s="733"/>
      <c r="I381" s="733"/>
      <c r="J381" s="733"/>
      <c r="K381" s="733"/>
      <c r="L381" s="733"/>
      <c r="M381" s="733"/>
      <c r="N381" s="733"/>
      <c r="O381" s="733"/>
      <c r="P381" s="733"/>
      <c r="Q381" s="733"/>
      <c r="R381" s="733"/>
      <c r="S381" s="733"/>
      <c r="T381" s="733"/>
      <c r="U381" s="733"/>
      <c r="V381" s="733"/>
      <c r="W381" s="733"/>
      <c r="X381" s="733"/>
      <c r="Y381" s="734"/>
      <c r="Z381" s="716"/>
      <c r="AA381" s="717"/>
    </row>
    <row r="382" spans="1:27" s="53" customFormat="1" ht="22.5" customHeight="1" x14ac:dyDescent="0.15">
      <c r="A382" s="564"/>
      <c r="B382" s="735" t="s">
        <v>7</v>
      </c>
      <c r="C382" s="832" t="s">
        <v>985</v>
      </c>
      <c r="D382" s="833"/>
      <c r="E382" s="833"/>
      <c r="F382" s="833"/>
      <c r="G382" s="833"/>
      <c r="H382" s="833"/>
      <c r="I382" s="833"/>
      <c r="J382" s="833"/>
      <c r="K382" s="833"/>
      <c r="L382" s="833"/>
      <c r="M382" s="833"/>
      <c r="N382" s="833"/>
      <c r="O382" s="833"/>
      <c r="P382" s="833"/>
      <c r="Q382" s="833"/>
      <c r="R382" s="833"/>
      <c r="S382" s="833"/>
      <c r="T382" s="833"/>
      <c r="U382" s="833"/>
      <c r="V382" s="833"/>
      <c r="W382" s="833"/>
      <c r="X382" s="833"/>
      <c r="Y382" s="895"/>
      <c r="Z382" s="714"/>
      <c r="AA382" s="715"/>
    </row>
    <row r="383" spans="1:27" ht="22.5" customHeight="1" x14ac:dyDescent="0.15">
      <c r="A383" s="564"/>
      <c r="B383" s="736"/>
      <c r="C383" s="834"/>
      <c r="D383" s="835"/>
      <c r="E383" s="835"/>
      <c r="F383" s="835"/>
      <c r="G383" s="835"/>
      <c r="H383" s="835"/>
      <c r="I383" s="835"/>
      <c r="J383" s="835"/>
      <c r="K383" s="835"/>
      <c r="L383" s="835"/>
      <c r="M383" s="835"/>
      <c r="N383" s="835"/>
      <c r="O383" s="835"/>
      <c r="P383" s="835"/>
      <c r="Q383" s="835"/>
      <c r="R383" s="835"/>
      <c r="S383" s="835"/>
      <c r="T383" s="835"/>
      <c r="U383" s="835"/>
      <c r="V383" s="835"/>
      <c r="W383" s="835"/>
      <c r="X383" s="835"/>
      <c r="Y383" s="896"/>
      <c r="Z383" s="716"/>
      <c r="AA383" s="717"/>
    </row>
    <row r="384" spans="1:27" ht="12.75" customHeight="1" x14ac:dyDescent="0.15">
      <c r="A384" s="555"/>
      <c r="B384" s="555"/>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69"/>
      <c r="Z384" s="569"/>
      <c r="AA384" s="569"/>
    </row>
    <row r="385" spans="1:27" ht="18" customHeight="1" x14ac:dyDescent="0.15">
      <c r="A385" s="541" t="s">
        <v>958</v>
      </c>
      <c r="B385" s="536"/>
      <c r="C385" s="564"/>
      <c r="D385" s="564"/>
      <c r="E385" s="564"/>
      <c r="F385" s="564"/>
      <c r="G385" s="564"/>
      <c r="H385" s="564"/>
      <c r="I385" s="564"/>
      <c r="J385" s="522"/>
      <c r="K385" s="522"/>
      <c r="L385" s="522"/>
      <c r="M385" s="522"/>
      <c r="N385" s="522"/>
      <c r="O385" s="522"/>
      <c r="P385" s="522"/>
      <c r="Q385" s="522"/>
      <c r="R385" s="522"/>
      <c r="S385" s="523"/>
      <c r="T385" s="523"/>
      <c r="U385" s="523"/>
      <c r="V385" s="523"/>
      <c r="W385" s="523"/>
      <c r="X385" s="523"/>
      <c r="Y385" s="574"/>
      <c r="Z385" s="574"/>
      <c r="AA385" s="574"/>
    </row>
    <row r="386" spans="1:27" s="53" customFormat="1" ht="15" customHeight="1" x14ac:dyDescent="0.15">
      <c r="A386" s="564"/>
      <c r="B386" s="735" t="s">
        <v>16</v>
      </c>
      <c r="C386" s="724" t="s">
        <v>159</v>
      </c>
      <c r="D386" s="725"/>
      <c r="E386" s="725"/>
      <c r="F386" s="725"/>
      <c r="G386" s="725"/>
      <c r="H386" s="725"/>
      <c r="I386" s="725"/>
      <c r="J386" s="725"/>
      <c r="K386" s="725"/>
      <c r="L386" s="725"/>
      <c r="M386" s="725"/>
      <c r="N386" s="725"/>
      <c r="O386" s="725"/>
      <c r="P386" s="725"/>
      <c r="Q386" s="725"/>
      <c r="R386" s="725"/>
      <c r="S386" s="725"/>
      <c r="T386" s="725"/>
      <c r="U386" s="725"/>
      <c r="V386" s="725"/>
      <c r="W386" s="725"/>
      <c r="X386" s="725"/>
      <c r="Y386" s="725"/>
      <c r="Z386" s="714"/>
      <c r="AA386" s="715"/>
    </row>
    <row r="387" spans="1:27" ht="15" customHeight="1" x14ac:dyDescent="0.15">
      <c r="A387" s="564"/>
      <c r="B387" s="736"/>
      <c r="C387" s="732"/>
      <c r="D387" s="733"/>
      <c r="E387" s="733"/>
      <c r="F387" s="733"/>
      <c r="G387" s="733"/>
      <c r="H387" s="733"/>
      <c r="I387" s="733"/>
      <c r="J387" s="733"/>
      <c r="K387" s="733"/>
      <c r="L387" s="733"/>
      <c r="M387" s="733"/>
      <c r="N387" s="733"/>
      <c r="O387" s="733"/>
      <c r="P387" s="733"/>
      <c r="Q387" s="733"/>
      <c r="R387" s="733"/>
      <c r="S387" s="733"/>
      <c r="T387" s="733"/>
      <c r="U387" s="733"/>
      <c r="V387" s="733"/>
      <c r="W387" s="733"/>
      <c r="X387" s="733"/>
      <c r="Y387" s="733"/>
      <c r="Z387" s="716"/>
      <c r="AA387" s="717"/>
    </row>
    <row r="388" spans="1:27" ht="15" customHeight="1" x14ac:dyDescent="0.15">
      <c r="A388" s="564"/>
      <c r="B388" s="735" t="s">
        <v>7</v>
      </c>
      <c r="C388" s="724" t="s">
        <v>160</v>
      </c>
      <c r="D388" s="725"/>
      <c r="E388" s="725"/>
      <c r="F388" s="725"/>
      <c r="G388" s="725"/>
      <c r="H388" s="725"/>
      <c r="I388" s="725"/>
      <c r="J388" s="725"/>
      <c r="K388" s="725"/>
      <c r="L388" s="725"/>
      <c r="M388" s="725"/>
      <c r="N388" s="725"/>
      <c r="O388" s="725"/>
      <c r="P388" s="725"/>
      <c r="Q388" s="725"/>
      <c r="R388" s="725"/>
      <c r="S388" s="725"/>
      <c r="T388" s="725"/>
      <c r="U388" s="725"/>
      <c r="V388" s="725"/>
      <c r="W388" s="725"/>
      <c r="X388" s="725"/>
      <c r="Y388" s="725"/>
      <c r="Z388" s="714"/>
      <c r="AA388" s="715"/>
    </row>
    <row r="389" spans="1:27" ht="15" customHeight="1" x14ac:dyDescent="0.15">
      <c r="A389" s="564"/>
      <c r="B389" s="773"/>
      <c r="C389" s="732"/>
      <c r="D389" s="733"/>
      <c r="E389" s="733"/>
      <c r="F389" s="733"/>
      <c r="G389" s="733"/>
      <c r="H389" s="733"/>
      <c r="I389" s="733"/>
      <c r="J389" s="733"/>
      <c r="K389" s="733"/>
      <c r="L389" s="733"/>
      <c r="M389" s="733"/>
      <c r="N389" s="733"/>
      <c r="O389" s="733"/>
      <c r="P389" s="733"/>
      <c r="Q389" s="733"/>
      <c r="R389" s="733"/>
      <c r="S389" s="733"/>
      <c r="T389" s="733"/>
      <c r="U389" s="733"/>
      <c r="V389" s="733"/>
      <c r="W389" s="733"/>
      <c r="X389" s="733"/>
      <c r="Y389" s="733"/>
      <c r="Z389" s="716"/>
      <c r="AA389" s="717"/>
    </row>
    <row r="390" spans="1:27" ht="15" customHeight="1" x14ac:dyDescent="0.15">
      <c r="A390" s="564"/>
      <c r="B390" s="735" t="s">
        <v>17</v>
      </c>
      <c r="C390" s="724" t="s">
        <v>161</v>
      </c>
      <c r="D390" s="725"/>
      <c r="E390" s="725"/>
      <c r="F390" s="725"/>
      <c r="G390" s="725"/>
      <c r="H390" s="725"/>
      <c r="I390" s="725"/>
      <c r="J390" s="725"/>
      <c r="K390" s="725"/>
      <c r="L390" s="725"/>
      <c r="M390" s="725"/>
      <c r="N390" s="725"/>
      <c r="O390" s="725"/>
      <c r="P390" s="725"/>
      <c r="Q390" s="725"/>
      <c r="R390" s="725"/>
      <c r="S390" s="725"/>
      <c r="T390" s="725"/>
      <c r="U390" s="725"/>
      <c r="V390" s="725"/>
      <c r="W390" s="725"/>
      <c r="X390" s="725"/>
      <c r="Y390" s="725"/>
      <c r="Z390" s="714"/>
      <c r="AA390" s="715"/>
    </row>
    <row r="391" spans="1:27" ht="15" customHeight="1" x14ac:dyDescent="0.15">
      <c r="A391" s="564"/>
      <c r="B391" s="736"/>
      <c r="C391" s="732"/>
      <c r="D391" s="733"/>
      <c r="E391" s="733"/>
      <c r="F391" s="733"/>
      <c r="G391" s="733"/>
      <c r="H391" s="733"/>
      <c r="I391" s="733"/>
      <c r="J391" s="733"/>
      <c r="K391" s="733"/>
      <c r="L391" s="733"/>
      <c r="M391" s="733"/>
      <c r="N391" s="733"/>
      <c r="O391" s="733"/>
      <c r="P391" s="733"/>
      <c r="Q391" s="733"/>
      <c r="R391" s="733"/>
      <c r="S391" s="733"/>
      <c r="T391" s="733"/>
      <c r="U391" s="733"/>
      <c r="V391" s="733"/>
      <c r="W391" s="733"/>
      <c r="X391" s="733"/>
      <c r="Y391" s="733"/>
      <c r="Z391" s="716"/>
      <c r="AA391" s="717"/>
    </row>
    <row r="392" spans="1:27" s="53" customFormat="1" ht="12.75" customHeight="1" x14ac:dyDescent="0.15">
      <c r="A392" s="555"/>
      <c r="B392" s="555"/>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69"/>
      <c r="Z392" s="569"/>
      <c r="AA392" s="569"/>
    </row>
    <row r="393" spans="1:27" ht="18" customHeight="1" x14ac:dyDescent="0.15">
      <c r="A393" s="541" t="s">
        <v>959</v>
      </c>
      <c r="B393" s="536"/>
      <c r="C393" s="564"/>
      <c r="D393" s="564"/>
      <c r="E393" s="564"/>
      <c r="F393" s="564"/>
      <c r="G393" s="564"/>
      <c r="H393" s="564"/>
      <c r="I393" s="564"/>
      <c r="J393" s="522"/>
      <c r="K393" s="522"/>
      <c r="L393" s="522"/>
      <c r="M393" s="522"/>
      <c r="N393" s="522"/>
      <c r="O393" s="522"/>
      <c r="P393" s="522"/>
      <c r="Q393" s="522"/>
      <c r="R393" s="522"/>
      <c r="S393" s="523"/>
      <c r="T393" s="523"/>
      <c r="U393" s="523"/>
      <c r="V393" s="523"/>
      <c r="W393" s="523"/>
      <c r="X393" s="523"/>
      <c r="Y393" s="574"/>
      <c r="Z393" s="574"/>
      <c r="AA393" s="574"/>
    </row>
    <row r="394" spans="1:27" ht="11.25" customHeight="1" x14ac:dyDescent="0.15">
      <c r="A394" s="564"/>
      <c r="B394" s="735" t="s">
        <v>16</v>
      </c>
      <c r="C394" s="724" t="s">
        <v>250</v>
      </c>
      <c r="D394" s="725"/>
      <c r="E394" s="725"/>
      <c r="F394" s="725"/>
      <c r="G394" s="725"/>
      <c r="H394" s="725"/>
      <c r="I394" s="725"/>
      <c r="J394" s="725"/>
      <c r="K394" s="725"/>
      <c r="L394" s="725"/>
      <c r="M394" s="725"/>
      <c r="N394" s="725"/>
      <c r="O394" s="725"/>
      <c r="P394" s="725"/>
      <c r="Q394" s="725"/>
      <c r="R394" s="725"/>
      <c r="S394" s="725"/>
      <c r="T394" s="725"/>
      <c r="U394" s="725"/>
      <c r="V394" s="725"/>
      <c r="W394" s="725"/>
      <c r="X394" s="725"/>
      <c r="Y394" s="726"/>
      <c r="Z394" s="714"/>
      <c r="AA394" s="715"/>
    </row>
    <row r="395" spans="1:27" ht="11.25" customHeight="1" x14ac:dyDescent="0.15">
      <c r="A395" s="564"/>
      <c r="B395" s="736"/>
      <c r="C395" s="732"/>
      <c r="D395" s="733"/>
      <c r="E395" s="733"/>
      <c r="F395" s="733"/>
      <c r="G395" s="733"/>
      <c r="H395" s="733"/>
      <c r="I395" s="733"/>
      <c r="J395" s="733"/>
      <c r="K395" s="733"/>
      <c r="L395" s="733"/>
      <c r="M395" s="733"/>
      <c r="N395" s="733"/>
      <c r="O395" s="733"/>
      <c r="P395" s="733"/>
      <c r="Q395" s="733"/>
      <c r="R395" s="733"/>
      <c r="S395" s="733"/>
      <c r="T395" s="733"/>
      <c r="U395" s="733"/>
      <c r="V395" s="733"/>
      <c r="W395" s="733"/>
      <c r="X395" s="733"/>
      <c r="Y395" s="734"/>
      <c r="Z395" s="716"/>
      <c r="AA395" s="717"/>
    </row>
    <row r="396" spans="1:27" s="53" customFormat="1" ht="12.75" customHeight="1" x14ac:dyDescent="0.15">
      <c r="A396" s="555"/>
      <c r="B396" s="555"/>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69"/>
      <c r="Z396" s="569"/>
      <c r="AA396" s="569"/>
    </row>
    <row r="397" spans="1:27" ht="18" customHeight="1" x14ac:dyDescent="0.15">
      <c r="A397" s="541" t="s">
        <v>960</v>
      </c>
      <c r="B397" s="536"/>
      <c r="C397" s="564"/>
      <c r="D397" s="564"/>
      <c r="E397" s="564"/>
      <c r="F397" s="564"/>
      <c r="G397" s="564"/>
      <c r="H397" s="564"/>
      <c r="I397" s="564"/>
      <c r="J397" s="522"/>
      <c r="K397" s="522"/>
      <c r="L397" s="522"/>
      <c r="M397" s="522"/>
      <c r="N397" s="522"/>
      <c r="O397" s="522"/>
      <c r="P397" s="522"/>
      <c r="Q397" s="522"/>
      <c r="R397" s="522"/>
      <c r="S397" s="523"/>
      <c r="T397" s="523"/>
      <c r="U397" s="523"/>
      <c r="V397" s="523"/>
      <c r="W397" s="523"/>
      <c r="X397" s="523"/>
      <c r="Y397" s="574"/>
      <c r="Z397" s="574"/>
      <c r="AA397" s="574"/>
    </row>
    <row r="398" spans="1:27" ht="22.5" customHeight="1" x14ac:dyDescent="0.15">
      <c r="A398" s="564"/>
      <c r="B398" s="763" t="s">
        <v>16</v>
      </c>
      <c r="C398" s="724" t="s">
        <v>72</v>
      </c>
      <c r="D398" s="725"/>
      <c r="E398" s="725"/>
      <c r="F398" s="725"/>
      <c r="G398" s="725"/>
      <c r="H398" s="725"/>
      <c r="I398" s="725"/>
      <c r="J398" s="725"/>
      <c r="K398" s="725"/>
      <c r="L398" s="725"/>
      <c r="M398" s="725"/>
      <c r="N398" s="725"/>
      <c r="O398" s="725"/>
      <c r="P398" s="725"/>
      <c r="Q398" s="725"/>
      <c r="R398" s="725"/>
      <c r="S398" s="725"/>
      <c r="T398" s="725"/>
      <c r="U398" s="725"/>
      <c r="V398" s="725"/>
      <c r="W398" s="725"/>
      <c r="X398" s="725"/>
      <c r="Y398" s="725"/>
      <c r="Z398" s="714"/>
      <c r="AA398" s="715"/>
    </row>
    <row r="399" spans="1:27" ht="22.5" customHeight="1" x14ac:dyDescent="0.15">
      <c r="A399" s="564"/>
      <c r="B399" s="763"/>
      <c r="C399" s="732"/>
      <c r="D399" s="733"/>
      <c r="E399" s="733"/>
      <c r="F399" s="733"/>
      <c r="G399" s="733"/>
      <c r="H399" s="733"/>
      <c r="I399" s="733"/>
      <c r="J399" s="733"/>
      <c r="K399" s="733"/>
      <c r="L399" s="733"/>
      <c r="M399" s="733"/>
      <c r="N399" s="733"/>
      <c r="O399" s="733"/>
      <c r="P399" s="733"/>
      <c r="Q399" s="733"/>
      <c r="R399" s="733"/>
      <c r="S399" s="733"/>
      <c r="T399" s="733"/>
      <c r="U399" s="733"/>
      <c r="V399" s="733"/>
      <c r="W399" s="733"/>
      <c r="X399" s="733"/>
      <c r="Y399" s="733"/>
      <c r="Z399" s="716"/>
      <c r="AA399" s="717"/>
    </row>
    <row r="400" spans="1:27" ht="12.75" customHeight="1" x14ac:dyDescent="0.15">
      <c r="A400" s="555"/>
      <c r="B400" s="555"/>
      <c r="C400" s="573"/>
      <c r="D400" s="573"/>
      <c r="E400" s="573"/>
      <c r="F400" s="573"/>
      <c r="G400" s="573"/>
      <c r="H400" s="573"/>
      <c r="I400" s="573"/>
      <c r="J400" s="573"/>
      <c r="K400" s="573"/>
      <c r="L400" s="573"/>
      <c r="M400" s="573"/>
      <c r="N400" s="573"/>
      <c r="O400" s="573"/>
      <c r="P400" s="573"/>
      <c r="Q400" s="573"/>
      <c r="R400" s="573"/>
      <c r="S400" s="573"/>
      <c r="T400" s="573"/>
      <c r="U400" s="573"/>
      <c r="V400" s="573"/>
      <c r="W400" s="573"/>
      <c r="X400" s="573"/>
      <c r="Y400" s="569"/>
      <c r="Z400" s="569"/>
      <c r="AA400" s="569"/>
    </row>
    <row r="401" spans="1:27" s="54" customFormat="1" ht="18" customHeight="1" x14ac:dyDescent="0.15">
      <c r="A401" s="541" t="s">
        <v>961</v>
      </c>
      <c r="B401" s="536"/>
      <c r="C401" s="564"/>
      <c r="D401" s="564"/>
      <c r="E401" s="564"/>
      <c r="F401" s="564"/>
      <c r="G401" s="564"/>
      <c r="H401" s="564"/>
      <c r="I401" s="564"/>
      <c r="J401" s="522"/>
      <c r="K401" s="522"/>
      <c r="L401" s="522"/>
      <c r="M401" s="522"/>
      <c r="N401" s="522"/>
      <c r="O401" s="522"/>
      <c r="P401" s="522"/>
      <c r="Q401" s="522"/>
      <c r="R401" s="522"/>
      <c r="S401" s="523"/>
      <c r="T401" s="523"/>
      <c r="U401" s="523"/>
      <c r="V401" s="523"/>
      <c r="W401" s="523"/>
      <c r="X401" s="523"/>
      <c r="Y401" s="574"/>
      <c r="Z401" s="574"/>
      <c r="AA401" s="574"/>
    </row>
    <row r="402" spans="1:27" s="54" customFormat="1" ht="15" customHeight="1" x14ac:dyDescent="0.15">
      <c r="A402" s="564"/>
      <c r="B402" s="763" t="s">
        <v>16</v>
      </c>
      <c r="C402" s="724" t="s">
        <v>322</v>
      </c>
      <c r="D402" s="725"/>
      <c r="E402" s="725"/>
      <c r="F402" s="725"/>
      <c r="G402" s="725"/>
      <c r="H402" s="725"/>
      <c r="I402" s="725"/>
      <c r="J402" s="725"/>
      <c r="K402" s="725"/>
      <c r="L402" s="725"/>
      <c r="M402" s="725"/>
      <c r="N402" s="725"/>
      <c r="O402" s="725"/>
      <c r="P402" s="725"/>
      <c r="Q402" s="725"/>
      <c r="R402" s="725"/>
      <c r="S402" s="725"/>
      <c r="T402" s="725"/>
      <c r="U402" s="725"/>
      <c r="V402" s="725"/>
      <c r="W402" s="725"/>
      <c r="X402" s="725"/>
      <c r="Y402" s="726"/>
      <c r="Z402" s="714"/>
      <c r="AA402" s="715"/>
    </row>
    <row r="403" spans="1:27" s="53" customFormat="1" ht="15" customHeight="1" x14ac:dyDescent="0.15">
      <c r="A403" s="564"/>
      <c r="B403" s="763"/>
      <c r="C403" s="732"/>
      <c r="D403" s="733"/>
      <c r="E403" s="733"/>
      <c r="F403" s="733"/>
      <c r="G403" s="733"/>
      <c r="H403" s="733"/>
      <c r="I403" s="733"/>
      <c r="J403" s="733"/>
      <c r="K403" s="733"/>
      <c r="L403" s="733"/>
      <c r="M403" s="733"/>
      <c r="N403" s="733"/>
      <c r="O403" s="733"/>
      <c r="P403" s="733"/>
      <c r="Q403" s="733"/>
      <c r="R403" s="733"/>
      <c r="S403" s="733"/>
      <c r="T403" s="733"/>
      <c r="U403" s="733"/>
      <c r="V403" s="733"/>
      <c r="W403" s="733"/>
      <c r="X403" s="733"/>
      <c r="Y403" s="734"/>
      <c r="Z403" s="716"/>
      <c r="AA403" s="717"/>
    </row>
    <row r="404" spans="1:27" ht="12.75" customHeight="1" x14ac:dyDescent="0.15">
      <c r="A404" s="555"/>
      <c r="B404" s="555"/>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69"/>
      <c r="Z404" s="569"/>
      <c r="AA404" s="569"/>
    </row>
    <row r="405" spans="1:27" ht="18" customHeight="1" x14ac:dyDescent="0.15">
      <c r="A405" s="541" t="s">
        <v>962</v>
      </c>
      <c r="B405" s="536"/>
      <c r="C405" s="564"/>
      <c r="D405" s="564"/>
      <c r="E405" s="564"/>
      <c r="F405" s="564"/>
      <c r="G405" s="564"/>
      <c r="H405" s="564"/>
      <c r="I405" s="564"/>
      <c r="J405" s="522"/>
      <c r="K405" s="522"/>
      <c r="L405" s="522"/>
      <c r="M405" s="522"/>
      <c r="N405" s="522"/>
      <c r="O405" s="522"/>
      <c r="P405" s="522"/>
      <c r="Q405" s="522"/>
      <c r="R405" s="522"/>
      <c r="S405" s="523"/>
      <c r="T405" s="523"/>
      <c r="U405" s="523"/>
      <c r="V405" s="523"/>
      <c r="W405" s="523"/>
      <c r="X405" s="523"/>
      <c r="Y405" s="574"/>
      <c r="Z405" s="574"/>
      <c r="AA405" s="574"/>
    </row>
    <row r="406" spans="1:27" ht="15" customHeight="1" x14ac:dyDescent="0.15">
      <c r="A406" s="564"/>
      <c r="B406" s="735" t="s">
        <v>16</v>
      </c>
      <c r="C406" s="724" t="s">
        <v>162</v>
      </c>
      <c r="D406" s="725"/>
      <c r="E406" s="725"/>
      <c r="F406" s="725"/>
      <c r="G406" s="725"/>
      <c r="H406" s="725"/>
      <c r="I406" s="725"/>
      <c r="J406" s="725"/>
      <c r="K406" s="725"/>
      <c r="L406" s="725"/>
      <c r="M406" s="725"/>
      <c r="N406" s="725"/>
      <c r="O406" s="725"/>
      <c r="P406" s="725"/>
      <c r="Q406" s="725"/>
      <c r="R406" s="725"/>
      <c r="S406" s="725"/>
      <c r="T406" s="725"/>
      <c r="U406" s="725"/>
      <c r="V406" s="725"/>
      <c r="W406" s="725"/>
      <c r="X406" s="725"/>
      <c r="Y406" s="725"/>
      <c r="Z406" s="714"/>
      <c r="AA406" s="715"/>
    </row>
    <row r="407" spans="1:27" s="53" customFormat="1" ht="15" customHeight="1" x14ac:dyDescent="0.15">
      <c r="A407" s="564"/>
      <c r="B407" s="736"/>
      <c r="C407" s="732"/>
      <c r="D407" s="733"/>
      <c r="E407" s="733"/>
      <c r="F407" s="733"/>
      <c r="G407" s="733"/>
      <c r="H407" s="733"/>
      <c r="I407" s="733"/>
      <c r="J407" s="733"/>
      <c r="K407" s="733"/>
      <c r="L407" s="733"/>
      <c r="M407" s="733"/>
      <c r="N407" s="733"/>
      <c r="O407" s="733"/>
      <c r="P407" s="733"/>
      <c r="Q407" s="733"/>
      <c r="R407" s="733"/>
      <c r="S407" s="733"/>
      <c r="T407" s="733"/>
      <c r="U407" s="733"/>
      <c r="V407" s="733"/>
      <c r="W407" s="733"/>
      <c r="X407" s="733"/>
      <c r="Y407" s="733"/>
      <c r="Z407" s="716"/>
      <c r="AA407" s="717"/>
    </row>
    <row r="408" spans="1:27" ht="11.25" customHeight="1" x14ac:dyDescent="0.15">
      <c r="A408" s="564"/>
      <c r="B408" s="735" t="s">
        <v>7</v>
      </c>
      <c r="C408" s="787" t="s">
        <v>163</v>
      </c>
      <c r="D408" s="788"/>
      <c r="E408" s="788"/>
      <c r="F408" s="788"/>
      <c r="G408" s="788"/>
      <c r="H408" s="788"/>
      <c r="I408" s="788"/>
      <c r="J408" s="788"/>
      <c r="K408" s="788"/>
      <c r="L408" s="788"/>
      <c r="M408" s="788"/>
      <c r="N408" s="788"/>
      <c r="O408" s="788"/>
      <c r="P408" s="788"/>
      <c r="Q408" s="788"/>
      <c r="R408" s="788"/>
      <c r="S408" s="788"/>
      <c r="T408" s="788"/>
      <c r="U408" s="788"/>
      <c r="V408" s="788"/>
      <c r="W408" s="788"/>
      <c r="X408" s="788"/>
      <c r="Y408" s="788"/>
      <c r="Z408" s="714"/>
      <c r="AA408" s="715"/>
    </row>
    <row r="409" spans="1:27" ht="11.25" customHeight="1" x14ac:dyDescent="0.15">
      <c r="A409" s="564"/>
      <c r="B409" s="736"/>
      <c r="C409" s="789"/>
      <c r="D409" s="790"/>
      <c r="E409" s="790"/>
      <c r="F409" s="790"/>
      <c r="G409" s="790"/>
      <c r="H409" s="790"/>
      <c r="I409" s="790"/>
      <c r="J409" s="790"/>
      <c r="K409" s="790"/>
      <c r="L409" s="790"/>
      <c r="M409" s="790"/>
      <c r="N409" s="790"/>
      <c r="O409" s="790"/>
      <c r="P409" s="790"/>
      <c r="Q409" s="790"/>
      <c r="R409" s="790"/>
      <c r="S409" s="790"/>
      <c r="T409" s="790"/>
      <c r="U409" s="790"/>
      <c r="V409" s="790"/>
      <c r="W409" s="790"/>
      <c r="X409" s="790"/>
      <c r="Y409" s="790"/>
      <c r="Z409" s="716"/>
      <c r="AA409" s="717"/>
    </row>
    <row r="410" spans="1:27" ht="22.5" customHeight="1" x14ac:dyDescent="0.15">
      <c r="A410" s="564"/>
      <c r="B410" s="735" t="s">
        <v>17</v>
      </c>
      <c r="C410" s="724" t="s">
        <v>263</v>
      </c>
      <c r="D410" s="725"/>
      <c r="E410" s="725"/>
      <c r="F410" s="725"/>
      <c r="G410" s="725"/>
      <c r="H410" s="725"/>
      <c r="I410" s="725"/>
      <c r="J410" s="725"/>
      <c r="K410" s="725"/>
      <c r="L410" s="725"/>
      <c r="M410" s="725"/>
      <c r="N410" s="725"/>
      <c r="O410" s="725"/>
      <c r="P410" s="725"/>
      <c r="Q410" s="725"/>
      <c r="R410" s="725"/>
      <c r="S410" s="725"/>
      <c r="T410" s="725"/>
      <c r="U410" s="725"/>
      <c r="V410" s="725"/>
      <c r="W410" s="725"/>
      <c r="X410" s="725"/>
      <c r="Y410" s="725"/>
      <c r="Z410" s="714"/>
      <c r="AA410" s="715"/>
    </row>
    <row r="411" spans="1:27" s="53" customFormat="1" ht="22.5" customHeight="1" x14ac:dyDescent="0.15">
      <c r="A411" s="564"/>
      <c r="B411" s="736"/>
      <c r="C411" s="732"/>
      <c r="D411" s="733"/>
      <c r="E411" s="733"/>
      <c r="F411" s="733"/>
      <c r="G411" s="733"/>
      <c r="H411" s="733"/>
      <c r="I411" s="733"/>
      <c r="J411" s="733"/>
      <c r="K411" s="733"/>
      <c r="L411" s="733"/>
      <c r="M411" s="733"/>
      <c r="N411" s="733"/>
      <c r="O411" s="733"/>
      <c r="P411" s="733"/>
      <c r="Q411" s="733"/>
      <c r="R411" s="733"/>
      <c r="S411" s="733"/>
      <c r="T411" s="733"/>
      <c r="U411" s="733"/>
      <c r="V411" s="733"/>
      <c r="W411" s="733"/>
      <c r="X411" s="733"/>
      <c r="Y411" s="733"/>
      <c r="Z411" s="716"/>
      <c r="AA411" s="717"/>
    </row>
    <row r="412" spans="1:27" ht="22.5" customHeight="1" x14ac:dyDescent="0.15">
      <c r="A412" s="564"/>
      <c r="B412" s="735" t="s">
        <v>9</v>
      </c>
      <c r="C412" s="724" t="s">
        <v>262</v>
      </c>
      <c r="D412" s="725"/>
      <c r="E412" s="725"/>
      <c r="F412" s="725"/>
      <c r="G412" s="725"/>
      <c r="H412" s="725"/>
      <c r="I412" s="725"/>
      <c r="J412" s="725"/>
      <c r="K412" s="725"/>
      <c r="L412" s="725"/>
      <c r="M412" s="725"/>
      <c r="N412" s="725"/>
      <c r="O412" s="725"/>
      <c r="P412" s="725"/>
      <c r="Q412" s="725"/>
      <c r="R412" s="725"/>
      <c r="S412" s="725"/>
      <c r="T412" s="725"/>
      <c r="U412" s="725"/>
      <c r="V412" s="725"/>
      <c r="W412" s="725"/>
      <c r="X412" s="725"/>
      <c r="Y412" s="725"/>
      <c r="Z412" s="714"/>
      <c r="AA412" s="715"/>
    </row>
    <row r="413" spans="1:27" ht="22.5" customHeight="1" x14ac:dyDescent="0.15">
      <c r="A413" s="564"/>
      <c r="B413" s="736"/>
      <c r="C413" s="732"/>
      <c r="D413" s="733"/>
      <c r="E413" s="733"/>
      <c r="F413" s="733"/>
      <c r="G413" s="733"/>
      <c r="H413" s="733"/>
      <c r="I413" s="733"/>
      <c r="J413" s="733"/>
      <c r="K413" s="733"/>
      <c r="L413" s="733"/>
      <c r="M413" s="733"/>
      <c r="N413" s="733"/>
      <c r="O413" s="733"/>
      <c r="P413" s="733"/>
      <c r="Q413" s="733"/>
      <c r="R413" s="733"/>
      <c r="S413" s="733"/>
      <c r="T413" s="733"/>
      <c r="U413" s="733"/>
      <c r="V413" s="733"/>
      <c r="W413" s="733"/>
      <c r="X413" s="733"/>
      <c r="Y413" s="733"/>
      <c r="Z413" s="716"/>
      <c r="AA413" s="717"/>
    </row>
    <row r="414" spans="1:27" ht="12.75" customHeight="1" x14ac:dyDescent="0.15">
      <c r="A414" s="555"/>
      <c r="B414" s="555"/>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69"/>
      <c r="Z414" s="569"/>
      <c r="AA414" s="569"/>
    </row>
    <row r="415" spans="1:27" ht="18" customHeight="1" x14ac:dyDescent="0.15">
      <c r="A415" s="541" t="s">
        <v>963</v>
      </c>
      <c r="B415" s="610"/>
      <c r="C415" s="611"/>
      <c r="D415" s="611"/>
      <c r="E415" s="611"/>
      <c r="F415" s="611"/>
      <c r="G415" s="611"/>
      <c r="H415" s="611"/>
      <c r="I415" s="611"/>
      <c r="J415" s="611"/>
      <c r="K415" s="611"/>
      <c r="L415" s="611"/>
      <c r="M415" s="611"/>
      <c r="N415" s="611"/>
      <c r="O415" s="611"/>
      <c r="P415" s="611"/>
      <c r="Q415" s="611"/>
      <c r="R415" s="611"/>
      <c r="S415" s="611"/>
      <c r="T415" s="611"/>
      <c r="U415" s="611"/>
      <c r="V415" s="611"/>
      <c r="W415" s="611"/>
      <c r="X415" s="611"/>
      <c r="Y415" s="569"/>
      <c r="Z415" s="569"/>
      <c r="AA415" s="523"/>
    </row>
    <row r="416" spans="1:27" s="47" customFormat="1" ht="30" customHeight="1" x14ac:dyDescent="0.15">
      <c r="A416" s="543"/>
      <c r="B416" s="761" t="s">
        <v>16</v>
      </c>
      <c r="C416" s="838" t="s">
        <v>940</v>
      </c>
      <c r="D416" s="838"/>
      <c r="E416" s="838"/>
      <c r="F416" s="838"/>
      <c r="G416" s="838"/>
      <c r="H416" s="838"/>
      <c r="I416" s="838"/>
      <c r="J416" s="838"/>
      <c r="K416" s="838"/>
      <c r="L416" s="838"/>
      <c r="M416" s="838"/>
      <c r="N416" s="838"/>
      <c r="O416" s="838"/>
      <c r="P416" s="838"/>
      <c r="Q416" s="838"/>
      <c r="R416" s="838"/>
      <c r="S416" s="838"/>
      <c r="T416" s="838"/>
      <c r="U416" s="838"/>
      <c r="V416" s="838"/>
      <c r="W416" s="838"/>
      <c r="X416" s="838"/>
      <c r="Y416" s="838"/>
      <c r="Z416" s="770"/>
      <c r="AA416" s="770"/>
    </row>
    <row r="417" spans="1:27" s="47" customFormat="1" ht="30" customHeight="1" x14ac:dyDescent="0.15">
      <c r="A417" s="543"/>
      <c r="B417" s="762"/>
      <c r="C417" s="838"/>
      <c r="D417" s="838"/>
      <c r="E417" s="838"/>
      <c r="F417" s="838"/>
      <c r="G417" s="838"/>
      <c r="H417" s="838"/>
      <c r="I417" s="838"/>
      <c r="J417" s="838"/>
      <c r="K417" s="838"/>
      <c r="L417" s="838"/>
      <c r="M417" s="838"/>
      <c r="N417" s="838"/>
      <c r="O417" s="838"/>
      <c r="P417" s="838"/>
      <c r="Q417" s="838"/>
      <c r="R417" s="838"/>
      <c r="S417" s="838"/>
      <c r="T417" s="838"/>
      <c r="U417" s="838"/>
      <c r="V417" s="838"/>
      <c r="W417" s="838"/>
      <c r="X417" s="838"/>
      <c r="Y417" s="838"/>
      <c r="Z417" s="770"/>
      <c r="AA417" s="770"/>
    </row>
    <row r="418" spans="1:27" s="47" customFormat="1" ht="30" customHeight="1" x14ac:dyDescent="0.15">
      <c r="A418" s="543"/>
      <c r="B418" s="612" t="s">
        <v>7</v>
      </c>
      <c r="C418" s="756" t="s">
        <v>998</v>
      </c>
      <c r="D418" s="756"/>
      <c r="E418" s="756"/>
      <c r="F418" s="756"/>
      <c r="G418" s="756"/>
      <c r="H418" s="756"/>
      <c r="I418" s="756"/>
      <c r="J418" s="756"/>
      <c r="K418" s="756"/>
      <c r="L418" s="756"/>
      <c r="M418" s="756"/>
      <c r="N418" s="756"/>
      <c r="O418" s="756"/>
      <c r="P418" s="756"/>
      <c r="Q418" s="756"/>
      <c r="R418" s="756"/>
      <c r="S418" s="756"/>
      <c r="T418" s="756"/>
      <c r="U418" s="756"/>
      <c r="V418" s="756"/>
      <c r="W418" s="756"/>
      <c r="X418" s="756"/>
      <c r="Y418" s="756"/>
      <c r="Z418" s="770"/>
      <c r="AA418" s="770"/>
    </row>
    <row r="419" spans="1:27" s="47" customFormat="1" ht="38.25" customHeight="1" x14ac:dyDescent="0.15">
      <c r="A419" s="543"/>
      <c r="B419" s="761" t="s">
        <v>17</v>
      </c>
      <c r="C419" s="756" t="s">
        <v>363</v>
      </c>
      <c r="D419" s="756"/>
      <c r="E419" s="756"/>
      <c r="F419" s="756"/>
      <c r="G419" s="756"/>
      <c r="H419" s="756"/>
      <c r="I419" s="756"/>
      <c r="J419" s="756"/>
      <c r="K419" s="756"/>
      <c r="L419" s="756"/>
      <c r="M419" s="756"/>
      <c r="N419" s="756"/>
      <c r="O419" s="756"/>
      <c r="P419" s="756"/>
      <c r="Q419" s="756"/>
      <c r="R419" s="756"/>
      <c r="S419" s="756"/>
      <c r="T419" s="756"/>
      <c r="U419" s="756"/>
      <c r="V419" s="756"/>
      <c r="W419" s="756"/>
      <c r="X419" s="756"/>
      <c r="Y419" s="756"/>
      <c r="Z419" s="770"/>
      <c r="AA419" s="770"/>
    </row>
    <row r="420" spans="1:27" s="47" customFormat="1" ht="38.25" customHeight="1" x14ac:dyDescent="0.15">
      <c r="A420" s="543"/>
      <c r="B420" s="762"/>
      <c r="C420" s="756"/>
      <c r="D420" s="756"/>
      <c r="E420" s="756"/>
      <c r="F420" s="756"/>
      <c r="G420" s="756"/>
      <c r="H420" s="756"/>
      <c r="I420" s="756"/>
      <c r="J420" s="756"/>
      <c r="K420" s="756"/>
      <c r="L420" s="756"/>
      <c r="M420" s="756"/>
      <c r="N420" s="756"/>
      <c r="O420" s="756"/>
      <c r="P420" s="756"/>
      <c r="Q420" s="756"/>
      <c r="R420" s="756"/>
      <c r="S420" s="756"/>
      <c r="T420" s="756"/>
      <c r="U420" s="756"/>
      <c r="V420" s="756"/>
      <c r="W420" s="756"/>
      <c r="X420" s="756"/>
      <c r="Y420" s="756"/>
      <c r="Z420" s="770"/>
      <c r="AA420" s="770"/>
    </row>
    <row r="421" spans="1:27" s="47" customFormat="1" ht="15" customHeight="1" x14ac:dyDescent="0.15">
      <c r="A421" s="543"/>
      <c r="B421" s="761" t="s">
        <v>9</v>
      </c>
      <c r="C421" s="756" t="s">
        <v>893</v>
      </c>
      <c r="D421" s="756"/>
      <c r="E421" s="756"/>
      <c r="F421" s="756"/>
      <c r="G421" s="756"/>
      <c r="H421" s="756"/>
      <c r="I421" s="756"/>
      <c r="J421" s="756"/>
      <c r="K421" s="756"/>
      <c r="L421" s="756"/>
      <c r="M421" s="756"/>
      <c r="N421" s="756"/>
      <c r="O421" s="756"/>
      <c r="P421" s="756"/>
      <c r="Q421" s="756"/>
      <c r="R421" s="756"/>
      <c r="S421" s="756"/>
      <c r="T421" s="756"/>
      <c r="U421" s="756"/>
      <c r="V421" s="756"/>
      <c r="W421" s="756"/>
      <c r="X421" s="756"/>
      <c r="Y421" s="756"/>
      <c r="Z421" s="770"/>
      <c r="AA421" s="770"/>
    </row>
    <row r="422" spans="1:27" s="47" customFormat="1" ht="15" customHeight="1" x14ac:dyDescent="0.15">
      <c r="A422" s="543"/>
      <c r="B422" s="762"/>
      <c r="C422" s="756"/>
      <c r="D422" s="756"/>
      <c r="E422" s="756"/>
      <c r="F422" s="756"/>
      <c r="G422" s="756"/>
      <c r="H422" s="756"/>
      <c r="I422" s="756"/>
      <c r="J422" s="756"/>
      <c r="K422" s="756"/>
      <c r="L422" s="756"/>
      <c r="M422" s="756"/>
      <c r="N422" s="756"/>
      <c r="O422" s="756"/>
      <c r="P422" s="756"/>
      <c r="Q422" s="756"/>
      <c r="R422" s="756"/>
      <c r="S422" s="756"/>
      <c r="T422" s="756"/>
      <c r="U422" s="756"/>
      <c r="V422" s="756"/>
      <c r="W422" s="756"/>
      <c r="X422" s="756"/>
      <c r="Y422" s="756"/>
      <c r="Z422" s="770"/>
      <c r="AA422" s="770"/>
    </row>
    <row r="423" spans="1:27" s="47" customFormat="1" ht="15" customHeight="1" x14ac:dyDescent="0.15">
      <c r="A423" s="543"/>
      <c r="B423" s="761" t="s">
        <v>8</v>
      </c>
      <c r="C423" s="756" t="s">
        <v>281</v>
      </c>
      <c r="D423" s="756"/>
      <c r="E423" s="756"/>
      <c r="F423" s="756"/>
      <c r="G423" s="756"/>
      <c r="H423" s="756"/>
      <c r="I423" s="756"/>
      <c r="J423" s="756"/>
      <c r="K423" s="756"/>
      <c r="L423" s="756"/>
      <c r="M423" s="756"/>
      <c r="N423" s="756"/>
      <c r="O423" s="756"/>
      <c r="P423" s="756"/>
      <c r="Q423" s="756"/>
      <c r="R423" s="756"/>
      <c r="S423" s="756"/>
      <c r="T423" s="756"/>
      <c r="U423" s="756"/>
      <c r="V423" s="756"/>
      <c r="W423" s="756"/>
      <c r="X423" s="756"/>
      <c r="Y423" s="756"/>
      <c r="Z423" s="770"/>
      <c r="AA423" s="770"/>
    </row>
    <row r="424" spans="1:27" s="47" customFormat="1" ht="15" customHeight="1" x14ac:dyDescent="0.15">
      <c r="A424" s="543"/>
      <c r="B424" s="762"/>
      <c r="C424" s="756"/>
      <c r="D424" s="756"/>
      <c r="E424" s="756"/>
      <c r="F424" s="756"/>
      <c r="G424" s="756"/>
      <c r="H424" s="756"/>
      <c r="I424" s="756"/>
      <c r="J424" s="756"/>
      <c r="K424" s="756"/>
      <c r="L424" s="756"/>
      <c r="M424" s="756"/>
      <c r="N424" s="756"/>
      <c r="O424" s="756"/>
      <c r="P424" s="756"/>
      <c r="Q424" s="756"/>
      <c r="R424" s="756"/>
      <c r="S424" s="756"/>
      <c r="T424" s="756"/>
      <c r="U424" s="756"/>
      <c r="V424" s="756"/>
      <c r="W424" s="756"/>
      <c r="X424" s="756"/>
      <c r="Y424" s="756"/>
      <c r="Z424" s="770"/>
      <c r="AA424" s="770"/>
    </row>
    <row r="425" spans="1:27" s="47" customFormat="1" ht="15" customHeight="1" x14ac:dyDescent="0.15">
      <c r="A425" s="543"/>
      <c r="B425" s="761" t="s">
        <v>10</v>
      </c>
      <c r="C425" s="756" t="s">
        <v>282</v>
      </c>
      <c r="D425" s="756"/>
      <c r="E425" s="756"/>
      <c r="F425" s="756"/>
      <c r="G425" s="756"/>
      <c r="H425" s="756"/>
      <c r="I425" s="756"/>
      <c r="J425" s="756"/>
      <c r="K425" s="756"/>
      <c r="L425" s="756"/>
      <c r="M425" s="756"/>
      <c r="N425" s="756"/>
      <c r="O425" s="756"/>
      <c r="P425" s="756"/>
      <c r="Q425" s="756"/>
      <c r="R425" s="756"/>
      <c r="S425" s="756"/>
      <c r="T425" s="756"/>
      <c r="U425" s="756"/>
      <c r="V425" s="756"/>
      <c r="W425" s="756"/>
      <c r="X425" s="756"/>
      <c r="Y425" s="756"/>
      <c r="Z425" s="770"/>
      <c r="AA425" s="770"/>
    </row>
    <row r="426" spans="1:27" s="47" customFormat="1" ht="15" customHeight="1" x14ac:dyDescent="0.15">
      <c r="A426" s="543"/>
      <c r="B426" s="762"/>
      <c r="C426" s="756"/>
      <c r="D426" s="756"/>
      <c r="E426" s="756"/>
      <c r="F426" s="756"/>
      <c r="G426" s="756"/>
      <c r="H426" s="756"/>
      <c r="I426" s="756"/>
      <c r="J426" s="756"/>
      <c r="K426" s="756"/>
      <c r="L426" s="756"/>
      <c r="M426" s="756"/>
      <c r="N426" s="756"/>
      <c r="O426" s="756"/>
      <c r="P426" s="756"/>
      <c r="Q426" s="756"/>
      <c r="R426" s="756"/>
      <c r="S426" s="756"/>
      <c r="T426" s="756"/>
      <c r="U426" s="756"/>
      <c r="V426" s="756"/>
      <c r="W426" s="756"/>
      <c r="X426" s="756"/>
      <c r="Y426" s="756"/>
      <c r="Z426" s="770"/>
      <c r="AA426" s="770"/>
    </row>
    <row r="427" spans="1:27" s="47" customFormat="1" ht="15" customHeight="1" x14ac:dyDescent="0.15">
      <c r="A427" s="543"/>
      <c r="B427" s="761" t="s">
        <v>11</v>
      </c>
      <c r="C427" s="756" t="s">
        <v>283</v>
      </c>
      <c r="D427" s="756"/>
      <c r="E427" s="756"/>
      <c r="F427" s="756"/>
      <c r="G427" s="756"/>
      <c r="H427" s="756"/>
      <c r="I427" s="756"/>
      <c r="J427" s="756"/>
      <c r="K427" s="756"/>
      <c r="L427" s="756"/>
      <c r="M427" s="756"/>
      <c r="N427" s="756"/>
      <c r="O427" s="756"/>
      <c r="P427" s="756"/>
      <c r="Q427" s="756"/>
      <c r="R427" s="756"/>
      <c r="S427" s="756"/>
      <c r="T427" s="756"/>
      <c r="U427" s="756"/>
      <c r="V427" s="756"/>
      <c r="W427" s="756"/>
      <c r="X427" s="756"/>
      <c r="Y427" s="756"/>
      <c r="Z427" s="770"/>
      <c r="AA427" s="770"/>
    </row>
    <row r="428" spans="1:27" s="47" customFormat="1" ht="15" customHeight="1" x14ac:dyDescent="0.15">
      <c r="A428" s="543"/>
      <c r="B428" s="762"/>
      <c r="C428" s="756"/>
      <c r="D428" s="756"/>
      <c r="E428" s="756"/>
      <c r="F428" s="756"/>
      <c r="G428" s="756"/>
      <c r="H428" s="756"/>
      <c r="I428" s="756"/>
      <c r="J428" s="756"/>
      <c r="K428" s="756"/>
      <c r="L428" s="756"/>
      <c r="M428" s="756"/>
      <c r="N428" s="756"/>
      <c r="O428" s="756"/>
      <c r="P428" s="756"/>
      <c r="Q428" s="756"/>
      <c r="R428" s="756"/>
      <c r="S428" s="756"/>
      <c r="T428" s="756"/>
      <c r="U428" s="756"/>
      <c r="V428" s="756"/>
      <c r="W428" s="756"/>
      <c r="X428" s="756"/>
      <c r="Y428" s="756"/>
      <c r="Z428" s="770"/>
      <c r="AA428" s="770"/>
    </row>
    <row r="429" spans="1:27" ht="12.75" customHeight="1" x14ac:dyDescent="0.15">
      <c r="A429" s="555"/>
      <c r="B429" s="555"/>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69"/>
      <c r="Z429" s="569"/>
      <c r="AA429" s="569"/>
    </row>
    <row r="430" spans="1:27" ht="18" customHeight="1" x14ac:dyDescent="0.15">
      <c r="A430" s="737" t="s">
        <v>964</v>
      </c>
      <c r="B430" s="737"/>
      <c r="C430" s="737"/>
      <c r="D430" s="737"/>
      <c r="E430" s="737"/>
      <c r="F430" s="737"/>
      <c r="G430" s="737"/>
      <c r="H430" s="737"/>
      <c r="I430" s="573"/>
      <c r="J430" s="573"/>
      <c r="K430" s="573"/>
      <c r="L430" s="573"/>
      <c r="M430" s="573"/>
      <c r="N430" s="573"/>
      <c r="O430" s="573"/>
      <c r="P430" s="573"/>
      <c r="Q430" s="573"/>
      <c r="R430" s="573"/>
      <c r="S430" s="573"/>
      <c r="T430" s="573"/>
      <c r="U430" s="573"/>
      <c r="V430" s="573"/>
      <c r="W430" s="573"/>
      <c r="X430" s="573"/>
      <c r="Y430" s="569"/>
      <c r="Z430" s="569"/>
      <c r="AA430" s="569"/>
    </row>
    <row r="431" spans="1:27" ht="21" customHeight="1" x14ac:dyDescent="0.15">
      <c r="A431" s="555"/>
      <c r="B431" s="735" t="s">
        <v>387</v>
      </c>
      <c r="C431" s="724" t="s">
        <v>383</v>
      </c>
      <c r="D431" s="725"/>
      <c r="E431" s="725"/>
      <c r="F431" s="725"/>
      <c r="G431" s="725"/>
      <c r="H431" s="725"/>
      <c r="I431" s="725"/>
      <c r="J431" s="725"/>
      <c r="K431" s="725"/>
      <c r="L431" s="725"/>
      <c r="M431" s="725"/>
      <c r="N431" s="725"/>
      <c r="O431" s="725"/>
      <c r="P431" s="725"/>
      <c r="Q431" s="725"/>
      <c r="R431" s="725"/>
      <c r="S431" s="725"/>
      <c r="T431" s="725"/>
      <c r="U431" s="725"/>
      <c r="V431" s="725"/>
      <c r="W431" s="725"/>
      <c r="X431" s="725"/>
      <c r="Y431" s="726"/>
      <c r="Z431" s="714"/>
      <c r="AA431" s="715"/>
    </row>
    <row r="432" spans="1:27" ht="21" customHeight="1" x14ac:dyDescent="0.15">
      <c r="A432" s="555"/>
      <c r="B432" s="736"/>
      <c r="C432" s="732"/>
      <c r="D432" s="733"/>
      <c r="E432" s="733"/>
      <c r="F432" s="733"/>
      <c r="G432" s="733"/>
      <c r="H432" s="733"/>
      <c r="I432" s="733"/>
      <c r="J432" s="733"/>
      <c r="K432" s="733"/>
      <c r="L432" s="733"/>
      <c r="M432" s="733"/>
      <c r="N432" s="733"/>
      <c r="O432" s="733"/>
      <c r="P432" s="733"/>
      <c r="Q432" s="733"/>
      <c r="R432" s="733"/>
      <c r="S432" s="733"/>
      <c r="T432" s="733"/>
      <c r="U432" s="733"/>
      <c r="V432" s="733"/>
      <c r="W432" s="733"/>
      <c r="X432" s="733"/>
      <c r="Y432" s="734"/>
      <c r="Z432" s="716"/>
      <c r="AA432" s="717"/>
    </row>
    <row r="433" spans="1:27" ht="12.75" customHeight="1" x14ac:dyDescent="0.15">
      <c r="A433" s="555"/>
      <c r="B433" s="735" t="s">
        <v>388</v>
      </c>
      <c r="C433" s="724" t="s">
        <v>384</v>
      </c>
      <c r="D433" s="725"/>
      <c r="E433" s="725"/>
      <c r="F433" s="725"/>
      <c r="G433" s="725"/>
      <c r="H433" s="725"/>
      <c r="I433" s="725"/>
      <c r="J433" s="725"/>
      <c r="K433" s="725"/>
      <c r="L433" s="725"/>
      <c r="M433" s="725"/>
      <c r="N433" s="725"/>
      <c r="O433" s="725"/>
      <c r="P433" s="725"/>
      <c r="Q433" s="725"/>
      <c r="R433" s="725"/>
      <c r="S433" s="725"/>
      <c r="T433" s="725"/>
      <c r="U433" s="725"/>
      <c r="V433" s="725"/>
      <c r="W433" s="725"/>
      <c r="X433" s="725"/>
      <c r="Y433" s="726"/>
      <c r="Z433" s="714"/>
      <c r="AA433" s="715"/>
    </row>
    <row r="434" spans="1:27" ht="12.75" customHeight="1" x14ac:dyDescent="0.15">
      <c r="A434" s="555"/>
      <c r="B434" s="736"/>
      <c r="C434" s="732"/>
      <c r="D434" s="733"/>
      <c r="E434" s="733"/>
      <c r="F434" s="733"/>
      <c r="G434" s="733"/>
      <c r="H434" s="733"/>
      <c r="I434" s="733"/>
      <c r="J434" s="733"/>
      <c r="K434" s="733"/>
      <c r="L434" s="733"/>
      <c r="M434" s="733"/>
      <c r="N434" s="733"/>
      <c r="O434" s="733"/>
      <c r="P434" s="733"/>
      <c r="Q434" s="733"/>
      <c r="R434" s="733"/>
      <c r="S434" s="733"/>
      <c r="T434" s="733"/>
      <c r="U434" s="733"/>
      <c r="V434" s="733"/>
      <c r="W434" s="733"/>
      <c r="X434" s="733"/>
      <c r="Y434" s="734"/>
      <c r="Z434" s="716"/>
      <c r="AA434" s="717"/>
    </row>
    <row r="435" spans="1:27" ht="12.75" customHeight="1" x14ac:dyDescent="0.15">
      <c r="A435" s="555"/>
      <c r="B435" s="735" t="s">
        <v>76</v>
      </c>
      <c r="C435" s="724" t="s">
        <v>385</v>
      </c>
      <c r="D435" s="725"/>
      <c r="E435" s="725"/>
      <c r="F435" s="725"/>
      <c r="G435" s="725"/>
      <c r="H435" s="725"/>
      <c r="I435" s="725"/>
      <c r="J435" s="725"/>
      <c r="K435" s="725"/>
      <c r="L435" s="725"/>
      <c r="M435" s="725"/>
      <c r="N435" s="725"/>
      <c r="O435" s="725"/>
      <c r="P435" s="725"/>
      <c r="Q435" s="725"/>
      <c r="R435" s="725"/>
      <c r="S435" s="725"/>
      <c r="T435" s="725"/>
      <c r="U435" s="725"/>
      <c r="V435" s="725"/>
      <c r="W435" s="725"/>
      <c r="X435" s="725"/>
      <c r="Y435" s="726"/>
      <c r="Z435" s="714"/>
      <c r="AA435" s="715"/>
    </row>
    <row r="436" spans="1:27" ht="12.75" customHeight="1" x14ac:dyDescent="0.15">
      <c r="A436" s="555"/>
      <c r="B436" s="736"/>
      <c r="C436" s="732"/>
      <c r="D436" s="733"/>
      <c r="E436" s="733"/>
      <c r="F436" s="733"/>
      <c r="G436" s="733"/>
      <c r="H436" s="733"/>
      <c r="I436" s="733"/>
      <c r="J436" s="733"/>
      <c r="K436" s="733"/>
      <c r="L436" s="733"/>
      <c r="M436" s="733"/>
      <c r="N436" s="733"/>
      <c r="O436" s="733"/>
      <c r="P436" s="733"/>
      <c r="Q436" s="733"/>
      <c r="R436" s="733"/>
      <c r="S436" s="733"/>
      <c r="T436" s="733"/>
      <c r="U436" s="733"/>
      <c r="V436" s="733"/>
      <c r="W436" s="733"/>
      <c r="X436" s="733"/>
      <c r="Y436" s="734"/>
      <c r="Z436" s="716"/>
      <c r="AA436" s="717"/>
    </row>
    <row r="437" spans="1:27" ht="12.75" customHeight="1" x14ac:dyDescent="0.15">
      <c r="A437" s="555"/>
      <c r="B437" s="735" t="s">
        <v>380</v>
      </c>
      <c r="C437" s="724" t="s">
        <v>386</v>
      </c>
      <c r="D437" s="725"/>
      <c r="E437" s="725"/>
      <c r="F437" s="725"/>
      <c r="G437" s="725"/>
      <c r="H437" s="725"/>
      <c r="I437" s="725"/>
      <c r="J437" s="725"/>
      <c r="K437" s="725"/>
      <c r="L437" s="725"/>
      <c r="M437" s="725"/>
      <c r="N437" s="725"/>
      <c r="O437" s="725"/>
      <c r="P437" s="725"/>
      <c r="Q437" s="725"/>
      <c r="R437" s="725"/>
      <c r="S437" s="725"/>
      <c r="T437" s="725"/>
      <c r="U437" s="725"/>
      <c r="V437" s="725"/>
      <c r="W437" s="725"/>
      <c r="X437" s="725"/>
      <c r="Y437" s="726"/>
      <c r="Z437" s="714"/>
      <c r="AA437" s="715"/>
    </row>
    <row r="438" spans="1:27" ht="12.75" customHeight="1" x14ac:dyDescent="0.15">
      <c r="A438" s="555"/>
      <c r="B438" s="736"/>
      <c r="C438" s="732"/>
      <c r="D438" s="733"/>
      <c r="E438" s="733"/>
      <c r="F438" s="733"/>
      <c r="G438" s="733"/>
      <c r="H438" s="733"/>
      <c r="I438" s="733"/>
      <c r="J438" s="733"/>
      <c r="K438" s="733"/>
      <c r="L438" s="733"/>
      <c r="M438" s="733"/>
      <c r="N438" s="733"/>
      <c r="O438" s="733"/>
      <c r="P438" s="733"/>
      <c r="Q438" s="733"/>
      <c r="R438" s="733"/>
      <c r="S438" s="733"/>
      <c r="T438" s="733"/>
      <c r="U438" s="733"/>
      <c r="V438" s="733"/>
      <c r="W438" s="733"/>
      <c r="X438" s="733"/>
      <c r="Y438" s="734"/>
      <c r="Z438" s="716"/>
      <c r="AA438" s="717"/>
    </row>
    <row r="439" spans="1:27" ht="12.75" customHeight="1" x14ac:dyDescent="0.15">
      <c r="A439" s="555"/>
      <c r="B439" s="555"/>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69"/>
      <c r="Z439" s="569"/>
      <c r="AA439" s="569"/>
    </row>
    <row r="440" spans="1:27" ht="18" customHeight="1" x14ac:dyDescent="0.15">
      <c r="A440" s="541" t="s">
        <v>965</v>
      </c>
      <c r="B440" s="536"/>
      <c r="C440" s="564"/>
      <c r="D440" s="564"/>
      <c r="E440" s="564"/>
      <c r="F440" s="564"/>
      <c r="G440" s="564"/>
      <c r="H440" s="564"/>
      <c r="I440" s="564"/>
      <c r="J440" s="522"/>
      <c r="K440" s="522"/>
      <c r="L440" s="522"/>
      <c r="M440" s="522"/>
      <c r="N440" s="522"/>
      <c r="O440" s="522"/>
      <c r="P440" s="522"/>
      <c r="Q440" s="522"/>
      <c r="R440" s="522"/>
      <c r="S440" s="523"/>
      <c r="T440" s="523"/>
      <c r="U440" s="523"/>
      <c r="V440" s="523"/>
      <c r="W440" s="523"/>
      <c r="X440" s="523"/>
      <c r="Y440" s="574"/>
      <c r="Z440" s="574"/>
      <c r="AA440" s="574"/>
    </row>
    <row r="441" spans="1:27" ht="15" customHeight="1" x14ac:dyDescent="0.15">
      <c r="A441" s="576"/>
      <c r="B441" s="735" t="s">
        <v>16</v>
      </c>
      <c r="C441" s="724" t="s">
        <v>260</v>
      </c>
      <c r="D441" s="725"/>
      <c r="E441" s="725"/>
      <c r="F441" s="725"/>
      <c r="G441" s="725"/>
      <c r="H441" s="725"/>
      <c r="I441" s="725"/>
      <c r="J441" s="725"/>
      <c r="K441" s="725"/>
      <c r="L441" s="725"/>
      <c r="M441" s="725"/>
      <c r="N441" s="725"/>
      <c r="O441" s="725"/>
      <c r="P441" s="725"/>
      <c r="Q441" s="725"/>
      <c r="R441" s="725"/>
      <c r="S441" s="725"/>
      <c r="T441" s="725"/>
      <c r="U441" s="725"/>
      <c r="V441" s="725"/>
      <c r="W441" s="725"/>
      <c r="X441" s="725"/>
      <c r="Y441" s="725"/>
      <c r="Z441" s="714"/>
      <c r="AA441" s="715"/>
    </row>
    <row r="442" spans="1:27" ht="15" customHeight="1" x14ac:dyDescent="0.15">
      <c r="A442" s="576"/>
      <c r="B442" s="736"/>
      <c r="C442" s="732"/>
      <c r="D442" s="733"/>
      <c r="E442" s="733"/>
      <c r="F442" s="733"/>
      <c r="G442" s="733"/>
      <c r="H442" s="733"/>
      <c r="I442" s="733"/>
      <c r="J442" s="733"/>
      <c r="K442" s="733"/>
      <c r="L442" s="733"/>
      <c r="M442" s="733"/>
      <c r="N442" s="733"/>
      <c r="O442" s="733"/>
      <c r="P442" s="733"/>
      <c r="Q442" s="733"/>
      <c r="R442" s="733"/>
      <c r="S442" s="733"/>
      <c r="T442" s="733"/>
      <c r="U442" s="733"/>
      <c r="V442" s="733"/>
      <c r="W442" s="733"/>
      <c r="X442" s="733"/>
      <c r="Y442" s="733"/>
      <c r="Z442" s="716"/>
      <c r="AA442" s="717"/>
    </row>
    <row r="443" spans="1:27" ht="11.25" customHeight="1" x14ac:dyDescent="0.15">
      <c r="A443" s="576"/>
      <c r="B443" s="735" t="s">
        <v>7</v>
      </c>
      <c r="C443" s="787" t="s">
        <v>164</v>
      </c>
      <c r="D443" s="788"/>
      <c r="E443" s="788"/>
      <c r="F443" s="788"/>
      <c r="G443" s="788"/>
      <c r="H443" s="788"/>
      <c r="I443" s="788"/>
      <c r="J443" s="788"/>
      <c r="K443" s="788"/>
      <c r="L443" s="788"/>
      <c r="M443" s="788"/>
      <c r="N443" s="788"/>
      <c r="O443" s="788"/>
      <c r="P443" s="788"/>
      <c r="Q443" s="788"/>
      <c r="R443" s="788"/>
      <c r="S443" s="788"/>
      <c r="T443" s="788"/>
      <c r="U443" s="788"/>
      <c r="V443" s="788"/>
      <c r="W443" s="788"/>
      <c r="X443" s="788"/>
      <c r="Y443" s="788"/>
      <c r="Z443" s="714"/>
      <c r="AA443" s="715"/>
    </row>
    <row r="444" spans="1:27" ht="11.25" customHeight="1" x14ac:dyDescent="0.15">
      <c r="A444" s="576"/>
      <c r="B444" s="736"/>
      <c r="C444" s="789"/>
      <c r="D444" s="790"/>
      <c r="E444" s="790"/>
      <c r="F444" s="790"/>
      <c r="G444" s="790"/>
      <c r="H444" s="790"/>
      <c r="I444" s="790"/>
      <c r="J444" s="790"/>
      <c r="K444" s="790"/>
      <c r="L444" s="790"/>
      <c r="M444" s="790"/>
      <c r="N444" s="790"/>
      <c r="O444" s="790"/>
      <c r="P444" s="790"/>
      <c r="Q444" s="790"/>
      <c r="R444" s="790"/>
      <c r="S444" s="790"/>
      <c r="T444" s="790"/>
      <c r="U444" s="790"/>
      <c r="V444" s="790"/>
      <c r="W444" s="790"/>
      <c r="X444" s="790"/>
      <c r="Y444" s="790"/>
      <c r="Z444" s="716"/>
      <c r="AA444" s="717"/>
    </row>
    <row r="445" spans="1:27" s="53" customFormat="1" ht="11.25" customHeight="1" x14ac:dyDescent="0.15">
      <c r="A445" s="576"/>
      <c r="B445" s="735" t="s">
        <v>17</v>
      </c>
      <c r="C445" s="724" t="s">
        <v>259</v>
      </c>
      <c r="D445" s="725"/>
      <c r="E445" s="725"/>
      <c r="F445" s="725"/>
      <c r="G445" s="725"/>
      <c r="H445" s="725"/>
      <c r="I445" s="725"/>
      <c r="J445" s="725"/>
      <c r="K445" s="725"/>
      <c r="L445" s="725"/>
      <c r="M445" s="725"/>
      <c r="N445" s="725"/>
      <c r="O445" s="725"/>
      <c r="P445" s="725"/>
      <c r="Q445" s="725"/>
      <c r="R445" s="725"/>
      <c r="S445" s="725"/>
      <c r="T445" s="725"/>
      <c r="U445" s="725"/>
      <c r="V445" s="725"/>
      <c r="W445" s="725"/>
      <c r="X445" s="725"/>
      <c r="Y445" s="725"/>
      <c r="Z445" s="714"/>
      <c r="AA445" s="715"/>
    </row>
    <row r="446" spans="1:27" s="54" customFormat="1" ht="11.25" customHeight="1" x14ac:dyDescent="0.15">
      <c r="A446" s="555"/>
      <c r="B446" s="736"/>
      <c r="C446" s="732"/>
      <c r="D446" s="733"/>
      <c r="E446" s="733"/>
      <c r="F446" s="733"/>
      <c r="G446" s="733"/>
      <c r="H446" s="733"/>
      <c r="I446" s="733"/>
      <c r="J446" s="733"/>
      <c r="K446" s="733"/>
      <c r="L446" s="733"/>
      <c r="M446" s="733"/>
      <c r="N446" s="733"/>
      <c r="O446" s="733"/>
      <c r="P446" s="733"/>
      <c r="Q446" s="733"/>
      <c r="R446" s="733"/>
      <c r="S446" s="733"/>
      <c r="T446" s="733"/>
      <c r="U446" s="733"/>
      <c r="V446" s="733"/>
      <c r="W446" s="733"/>
      <c r="X446" s="733"/>
      <c r="Y446" s="733"/>
      <c r="Z446" s="716"/>
      <c r="AA446" s="717"/>
    </row>
    <row r="447" spans="1:27" s="53" customFormat="1" ht="11.25" customHeight="1" x14ac:dyDescent="0.15">
      <c r="A447" s="576"/>
      <c r="B447" s="735" t="s">
        <v>9</v>
      </c>
      <c r="C447" s="724" t="s">
        <v>95</v>
      </c>
      <c r="D447" s="725"/>
      <c r="E447" s="725"/>
      <c r="F447" s="725"/>
      <c r="G447" s="725"/>
      <c r="H447" s="725"/>
      <c r="I447" s="725"/>
      <c r="J447" s="725"/>
      <c r="K447" s="725"/>
      <c r="L447" s="725"/>
      <c r="M447" s="725"/>
      <c r="N447" s="725"/>
      <c r="O447" s="725"/>
      <c r="P447" s="725"/>
      <c r="Q447" s="725"/>
      <c r="R447" s="725"/>
      <c r="S447" s="725"/>
      <c r="T447" s="725"/>
      <c r="U447" s="725"/>
      <c r="V447" s="725"/>
      <c r="W447" s="725"/>
      <c r="X447" s="725"/>
      <c r="Y447" s="725"/>
      <c r="Z447" s="714"/>
      <c r="AA447" s="715"/>
    </row>
    <row r="448" spans="1:27" s="54" customFormat="1" ht="11.25" customHeight="1" x14ac:dyDescent="0.15">
      <c r="A448" s="555"/>
      <c r="B448" s="736"/>
      <c r="C448" s="732"/>
      <c r="D448" s="733"/>
      <c r="E448" s="733"/>
      <c r="F448" s="733"/>
      <c r="G448" s="733"/>
      <c r="H448" s="733"/>
      <c r="I448" s="733"/>
      <c r="J448" s="733"/>
      <c r="K448" s="733"/>
      <c r="L448" s="733"/>
      <c r="M448" s="733"/>
      <c r="N448" s="733"/>
      <c r="O448" s="733"/>
      <c r="P448" s="733"/>
      <c r="Q448" s="733"/>
      <c r="R448" s="733"/>
      <c r="S448" s="733"/>
      <c r="T448" s="733"/>
      <c r="U448" s="733"/>
      <c r="V448" s="733"/>
      <c r="W448" s="733"/>
      <c r="X448" s="733"/>
      <c r="Y448" s="733"/>
      <c r="Z448" s="716"/>
      <c r="AA448" s="717"/>
    </row>
    <row r="449" spans="1:27" ht="15" customHeight="1" x14ac:dyDescent="0.15">
      <c r="A449" s="576"/>
      <c r="B449" s="735" t="s">
        <v>8</v>
      </c>
      <c r="C449" s="724" t="s">
        <v>165</v>
      </c>
      <c r="D449" s="725"/>
      <c r="E449" s="725"/>
      <c r="F449" s="725"/>
      <c r="G449" s="725"/>
      <c r="H449" s="725"/>
      <c r="I449" s="725"/>
      <c r="J449" s="725"/>
      <c r="K449" s="725"/>
      <c r="L449" s="725"/>
      <c r="M449" s="725"/>
      <c r="N449" s="725"/>
      <c r="O449" s="725"/>
      <c r="P449" s="725"/>
      <c r="Q449" s="725"/>
      <c r="R449" s="725"/>
      <c r="S449" s="725"/>
      <c r="T449" s="725"/>
      <c r="U449" s="725"/>
      <c r="V449" s="725"/>
      <c r="W449" s="725"/>
      <c r="X449" s="725"/>
      <c r="Y449" s="725"/>
      <c r="Z449" s="714"/>
      <c r="AA449" s="715"/>
    </row>
    <row r="450" spans="1:27" s="53" customFormat="1" ht="15" customHeight="1" x14ac:dyDescent="0.15">
      <c r="A450" s="576"/>
      <c r="B450" s="736"/>
      <c r="C450" s="732"/>
      <c r="D450" s="733"/>
      <c r="E450" s="733"/>
      <c r="F450" s="733"/>
      <c r="G450" s="733"/>
      <c r="H450" s="733"/>
      <c r="I450" s="733"/>
      <c r="J450" s="733"/>
      <c r="K450" s="733"/>
      <c r="L450" s="733"/>
      <c r="M450" s="733"/>
      <c r="N450" s="733"/>
      <c r="O450" s="733"/>
      <c r="P450" s="733"/>
      <c r="Q450" s="733"/>
      <c r="R450" s="733"/>
      <c r="S450" s="733"/>
      <c r="T450" s="733"/>
      <c r="U450" s="733"/>
      <c r="V450" s="733"/>
      <c r="W450" s="733"/>
      <c r="X450" s="733"/>
      <c r="Y450" s="733"/>
      <c r="Z450" s="716"/>
      <c r="AA450" s="717"/>
    </row>
    <row r="451" spans="1:27" ht="11.25" customHeight="1" x14ac:dyDescent="0.15">
      <c r="A451" s="576"/>
      <c r="B451" s="735" t="s">
        <v>10</v>
      </c>
      <c r="C451" s="724" t="s">
        <v>261</v>
      </c>
      <c r="D451" s="725"/>
      <c r="E451" s="725"/>
      <c r="F451" s="725"/>
      <c r="G451" s="725"/>
      <c r="H451" s="725"/>
      <c r="I451" s="725"/>
      <c r="J451" s="725"/>
      <c r="K451" s="725"/>
      <c r="L451" s="725"/>
      <c r="M451" s="725"/>
      <c r="N451" s="725"/>
      <c r="O451" s="725"/>
      <c r="P451" s="725"/>
      <c r="Q451" s="725"/>
      <c r="R451" s="725"/>
      <c r="S451" s="725"/>
      <c r="T451" s="725"/>
      <c r="U451" s="725"/>
      <c r="V451" s="725"/>
      <c r="W451" s="725"/>
      <c r="X451" s="725"/>
      <c r="Y451" s="725"/>
      <c r="Z451" s="714"/>
      <c r="AA451" s="715"/>
    </row>
    <row r="452" spans="1:27" s="53" customFormat="1" ht="11.25" customHeight="1" x14ac:dyDescent="0.15">
      <c r="A452" s="576"/>
      <c r="B452" s="736"/>
      <c r="C452" s="732"/>
      <c r="D452" s="733"/>
      <c r="E452" s="733"/>
      <c r="F452" s="733"/>
      <c r="G452" s="733"/>
      <c r="H452" s="733"/>
      <c r="I452" s="733"/>
      <c r="J452" s="733"/>
      <c r="K452" s="733"/>
      <c r="L452" s="733"/>
      <c r="M452" s="733"/>
      <c r="N452" s="733"/>
      <c r="O452" s="733"/>
      <c r="P452" s="733"/>
      <c r="Q452" s="733"/>
      <c r="R452" s="733"/>
      <c r="S452" s="733"/>
      <c r="T452" s="733"/>
      <c r="U452" s="733"/>
      <c r="V452" s="733"/>
      <c r="W452" s="733"/>
      <c r="X452" s="733"/>
      <c r="Y452" s="733"/>
      <c r="Z452" s="716"/>
      <c r="AA452" s="717"/>
    </row>
    <row r="453" spans="1:27" ht="12.75" customHeight="1" x14ac:dyDescent="0.15">
      <c r="A453" s="555"/>
      <c r="B453" s="555"/>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69"/>
      <c r="Z453" s="569"/>
      <c r="AA453" s="569"/>
    </row>
    <row r="454" spans="1:27" s="51" customFormat="1" ht="18" customHeight="1" x14ac:dyDescent="0.15">
      <c r="A454" s="541" t="s">
        <v>966</v>
      </c>
      <c r="B454" s="536"/>
      <c r="C454" s="564"/>
      <c r="D454" s="564"/>
      <c r="E454" s="564"/>
      <c r="F454" s="564"/>
      <c r="G454" s="564"/>
      <c r="H454" s="564"/>
      <c r="I454" s="564"/>
      <c r="J454" s="522"/>
      <c r="K454" s="522"/>
      <c r="L454" s="522"/>
      <c r="M454" s="522"/>
      <c r="N454" s="522"/>
      <c r="O454" s="522"/>
      <c r="P454" s="522"/>
      <c r="Q454" s="522"/>
      <c r="R454" s="522"/>
      <c r="S454" s="523"/>
      <c r="T454" s="523"/>
      <c r="U454" s="523"/>
      <c r="V454" s="523"/>
      <c r="W454" s="523"/>
      <c r="X454" s="523"/>
      <c r="Y454" s="574"/>
      <c r="Z454" s="574"/>
      <c r="AA454" s="574"/>
    </row>
    <row r="455" spans="1:27" s="51" customFormat="1" ht="11.25" customHeight="1" x14ac:dyDescent="0.15">
      <c r="A455" s="564"/>
      <c r="B455" s="735" t="s">
        <v>16</v>
      </c>
      <c r="C455" s="724" t="s">
        <v>296</v>
      </c>
      <c r="D455" s="725"/>
      <c r="E455" s="725"/>
      <c r="F455" s="725"/>
      <c r="G455" s="725"/>
      <c r="H455" s="725"/>
      <c r="I455" s="725"/>
      <c r="J455" s="725"/>
      <c r="K455" s="725"/>
      <c r="L455" s="725"/>
      <c r="M455" s="725"/>
      <c r="N455" s="725"/>
      <c r="O455" s="725"/>
      <c r="P455" s="725"/>
      <c r="Q455" s="725"/>
      <c r="R455" s="725"/>
      <c r="S455" s="725"/>
      <c r="T455" s="725"/>
      <c r="U455" s="725"/>
      <c r="V455" s="725"/>
      <c r="W455" s="725"/>
      <c r="X455" s="725"/>
      <c r="Y455" s="726"/>
      <c r="Z455" s="714"/>
      <c r="AA455" s="715"/>
    </row>
    <row r="456" spans="1:27" s="51" customFormat="1" ht="11.25" customHeight="1" x14ac:dyDescent="0.15">
      <c r="A456" s="564"/>
      <c r="B456" s="736"/>
      <c r="C456" s="732"/>
      <c r="D456" s="733"/>
      <c r="E456" s="733"/>
      <c r="F456" s="733"/>
      <c r="G456" s="733"/>
      <c r="H456" s="733"/>
      <c r="I456" s="733"/>
      <c r="J456" s="733"/>
      <c r="K456" s="733"/>
      <c r="L456" s="733"/>
      <c r="M456" s="733"/>
      <c r="N456" s="733"/>
      <c r="O456" s="733"/>
      <c r="P456" s="733"/>
      <c r="Q456" s="733"/>
      <c r="R456" s="733"/>
      <c r="S456" s="733"/>
      <c r="T456" s="733"/>
      <c r="U456" s="733"/>
      <c r="V456" s="733"/>
      <c r="W456" s="733"/>
      <c r="X456" s="733"/>
      <c r="Y456" s="734"/>
      <c r="Z456" s="716"/>
      <c r="AA456" s="717"/>
    </row>
    <row r="457" spans="1:27" s="51" customFormat="1" ht="11.25" customHeight="1" x14ac:dyDescent="0.15">
      <c r="A457" s="564"/>
      <c r="B457" s="763" t="s">
        <v>7</v>
      </c>
      <c r="C457" s="756" t="s">
        <v>652</v>
      </c>
      <c r="D457" s="756"/>
      <c r="E457" s="756"/>
      <c r="F457" s="756"/>
      <c r="G457" s="756"/>
      <c r="H457" s="756"/>
      <c r="I457" s="756"/>
      <c r="J457" s="756"/>
      <c r="K457" s="756"/>
      <c r="L457" s="756"/>
      <c r="M457" s="756"/>
      <c r="N457" s="756"/>
      <c r="O457" s="756"/>
      <c r="P457" s="756"/>
      <c r="Q457" s="756"/>
      <c r="R457" s="756"/>
      <c r="S457" s="756"/>
      <c r="T457" s="756"/>
      <c r="U457" s="756"/>
      <c r="V457" s="756"/>
      <c r="W457" s="756"/>
      <c r="X457" s="756"/>
      <c r="Y457" s="756"/>
      <c r="Z457" s="714"/>
      <c r="AA457" s="715"/>
    </row>
    <row r="458" spans="1:27" s="51" customFormat="1" ht="11.25" customHeight="1" x14ac:dyDescent="0.15">
      <c r="A458" s="564"/>
      <c r="B458" s="763"/>
      <c r="C458" s="756"/>
      <c r="D458" s="756"/>
      <c r="E458" s="756"/>
      <c r="F458" s="756"/>
      <c r="G458" s="756"/>
      <c r="H458" s="756"/>
      <c r="I458" s="756"/>
      <c r="J458" s="756"/>
      <c r="K458" s="756"/>
      <c r="L458" s="756"/>
      <c r="M458" s="756"/>
      <c r="N458" s="756"/>
      <c r="O458" s="756"/>
      <c r="P458" s="756"/>
      <c r="Q458" s="756"/>
      <c r="R458" s="756"/>
      <c r="S458" s="756"/>
      <c r="T458" s="756"/>
      <c r="U458" s="756"/>
      <c r="V458" s="756"/>
      <c r="W458" s="756"/>
      <c r="X458" s="756"/>
      <c r="Y458" s="756"/>
      <c r="Z458" s="716"/>
      <c r="AA458" s="717"/>
    </row>
    <row r="459" spans="1:27" ht="12.75" customHeight="1" x14ac:dyDescent="0.15">
      <c r="A459" s="555"/>
      <c r="B459" s="555"/>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69"/>
      <c r="Z459" s="569"/>
      <c r="AA459" s="569"/>
    </row>
    <row r="460" spans="1:27" s="51" customFormat="1" ht="18" customHeight="1" x14ac:dyDescent="0.15">
      <c r="A460" s="541" t="s">
        <v>967</v>
      </c>
      <c r="B460" s="536"/>
      <c r="C460" s="564"/>
      <c r="D460" s="564"/>
      <c r="E460" s="564"/>
      <c r="F460" s="564"/>
      <c r="G460" s="564"/>
      <c r="H460" s="564"/>
      <c r="I460" s="564"/>
      <c r="J460" s="522"/>
      <c r="K460" s="522"/>
      <c r="L460" s="522"/>
      <c r="M460" s="522"/>
      <c r="N460" s="522"/>
      <c r="O460" s="522"/>
      <c r="P460" s="522"/>
      <c r="Q460" s="522"/>
      <c r="R460" s="522"/>
      <c r="S460" s="523"/>
      <c r="T460" s="523"/>
      <c r="U460" s="523"/>
      <c r="V460" s="523"/>
      <c r="W460" s="523"/>
      <c r="X460" s="523"/>
      <c r="Y460" s="574"/>
      <c r="Z460" s="574"/>
      <c r="AA460" s="574"/>
    </row>
    <row r="461" spans="1:27" s="51" customFormat="1" ht="15" customHeight="1" x14ac:dyDescent="0.15">
      <c r="A461" s="564"/>
      <c r="B461" s="735" t="s">
        <v>16</v>
      </c>
      <c r="C461" s="724" t="s">
        <v>297</v>
      </c>
      <c r="D461" s="725"/>
      <c r="E461" s="725"/>
      <c r="F461" s="725"/>
      <c r="G461" s="725"/>
      <c r="H461" s="725"/>
      <c r="I461" s="725"/>
      <c r="J461" s="725"/>
      <c r="K461" s="725"/>
      <c r="L461" s="725"/>
      <c r="M461" s="725"/>
      <c r="N461" s="725"/>
      <c r="O461" s="725"/>
      <c r="P461" s="725"/>
      <c r="Q461" s="725"/>
      <c r="R461" s="725"/>
      <c r="S461" s="725"/>
      <c r="T461" s="725"/>
      <c r="U461" s="725"/>
      <c r="V461" s="725"/>
      <c r="W461" s="725"/>
      <c r="X461" s="725"/>
      <c r="Y461" s="726"/>
      <c r="Z461" s="714"/>
      <c r="AA461" s="715"/>
    </row>
    <row r="462" spans="1:27" s="51" customFormat="1" ht="15" customHeight="1" x14ac:dyDescent="0.15">
      <c r="A462" s="564"/>
      <c r="B462" s="736"/>
      <c r="C462" s="732"/>
      <c r="D462" s="733"/>
      <c r="E462" s="733"/>
      <c r="F462" s="733"/>
      <c r="G462" s="733"/>
      <c r="H462" s="733"/>
      <c r="I462" s="733"/>
      <c r="J462" s="733"/>
      <c r="K462" s="733"/>
      <c r="L462" s="733"/>
      <c r="M462" s="733"/>
      <c r="N462" s="733"/>
      <c r="O462" s="733"/>
      <c r="P462" s="733"/>
      <c r="Q462" s="733"/>
      <c r="R462" s="733"/>
      <c r="S462" s="733"/>
      <c r="T462" s="733"/>
      <c r="U462" s="733"/>
      <c r="V462" s="733"/>
      <c r="W462" s="733"/>
      <c r="X462" s="733"/>
      <c r="Y462" s="734"/>
      <c r="Z462" s="716"/>
      <c r="AA462" s="717"/>
    </row>
    <row r="463" spans="1:27" s="51" customFormat="1" ht="11.25" customHeight="1" x14ac:dyDescent="0.15">
      <c r="A463" s="564"/>
      <c r="B463" s="763" t="s">
        <v>7</v>
      </c>
      <c r="C463" s="756" t="s">
        <v>653</v>
      </c>
      <c r="D463" s="756"/>
      <c r="E463" s="756"/>
      <c r="F463" s="756"/>
      <c r="G463" s="756"/>
      <c r="H463" s="756"/>
      <c r="I463" s="756"/>
      <c r="J463" s="756"/>
      <c r="K463" s="756"/>
      <c r="L463" s="756"/>
      <c r="M463" s="756"/>
      <c r="N463" s="756"/>
      <c r="O463" s="756"/>
      <c r="P463" s="756"/>
      <c r="Q463" s="756"/>
      <c r="R463" s="756"/>
      <c r="S463" s="756"/>
      <c r="T463" s="756"/>
      <c r="U463" s="756"/>
      <c r="V463" s="756"/>
      <c r="W463" s="756"/>
      <c r="X463" s="756"/>
      <c r="Y463" s="756"/>
      <c r="Z463" s="714"/>
      <c r="AA463" s="715"/>
    </row>
    <row r="464" spans="1:27" s="51" customFormat="1" ht="11.25" customHeight="1" x14ac:dyDescent="0.15">
      <c r="A464" s="564"/>
      <c r="B464" s="763"/>
      <c r="C464" s="756"/>
      <c r="D464" s="756"/>
      <c r="E464" s="756"/>
      <c r="F464" s="756"/>
      <c r="G464" s="756"/>
      <c r="H464" s="756"/>
      <c r="I464" s="756"/>
      <c r="J464" s="756"/>
      <c r="K464" s="756"/>
      <c r="L464" s="756"/>
      <c r="M464" s="756"/>
      <c r="N464" s="756"/>
      <c r="O464" s="756"/>
      <c r="P464" s="756"/>
      <c r="Q464" s="756"/>
      <c r="R464" s="756"/>
      <c r="S464" s="756"/>
      <c r="T464" s="756"/>
      <c r="U464" s="756"/>
      <c r="V464" s="756"/>
      <c r="W464" s="756"/>
      <c r="X464" s="756"/>
      <c r="Y464" s="756"/>
      <c r="Z464" s="716"/>
      <c r="AA464" s="717"/>
    </row>
    <row r="465" spans="1:27" ht="12.75" customHeight="1" x14ac:dyDescent="0.15">
      <c r="A465" s="555"/>
      <c r="B465" s="555"/>
      <c r="C465" s="573"/>
      <c r="D465" s="573"/>
      <c r="E465" s="573"/>
      <c r="F465" s="573"/>
      <c r="G465" s="573"/>
      <c r="H465" s="573"/>
      <c r="I465" s="573"/>
      <c r="J465" s="573"/>
      <c r="K465" s="573"/>
      <c r="L465" s="573"/>
      <c r="M465" s="573"/>
      <c r="N465" s="573"/>
      <c r="O465" s="573"/>
      <c r="P465" s="573"/>
      <c r="Q465" s="573"/>
      <c r="R465" s="573"/>
      <c r="S465" s="573"/>
      <c r="T465" s="573"/>
      <c r="U465" s="573"/>
      <c r="V465" s="573"/>
      <c r="W465" s="573"/>
      <c r="X465" s="573"/>
      <c r="Y465" s="569"/>
      <c r="Z465" s="569"/>
      <c r="AA465" s="569"/>
    </row>
    <row r="466" spans="1:27" s="51" customFormat="1" ht="18" customHeight="1" x14ac:dyDescent="0.15">
      <c r="A466" s="541" t="s">
        <v>968</v>
      </c>
      <c r="B466" s="536"/>
      <c r="C466" s="564"/>
      <c r="D466" s="564"/>
      <c r="E466" s="564"/>
      <c r="F466" s="564"/>
      <c r="G466" s="564"/>
      <c r="H466" s="564"/>
      <c r="I466" s="564"/>
      <c r="J466" s="522"/>
      <c r="K466" s="522"/>
      <c r="L466" s="522"/>
      <c r="M466" s="522"/>
      <c r="N466" s="522"/>
      <c r="O466" s="522"/>
      <c r="P466" s="522"/>
      <c r="Q466" s="522"/>
      <c r="R466" s="522"/>
      <c r="S466" s="523"/>
      <c r="T466" s="523"/>
      <c r="U466" s="523"/>
      <c r="V466" s="523"/>
      <c r="W466" s="523"/>
      <c r="X466" s="523"/>
      <c r="Y466" s="574"/>
      <c r="Z466" s="574"/>
      <c r="AA466" s="574"/>
    </row>
    <row r="467" spans="1:27" s="51" customFormat="1" ht="11.25" customHeight="1" x14ac:dyDescent="0.15">
      <c r="A467" s="564"/>
      <c r="B467" s="735" t="s">
        <v>16</v>
      </c>
      <c r="C467" s="724" t="s">
        <v>166</v>
      </c>
      <c r="D467" s="725"/>
      <c r="E467" s="725"/>
      <c r="F467" s="725"/>
      <c r="G467" s="725"/>
      <c r="H467" s="725"/>
      <c r="I467" s="725"/>
      <c r="J467" s="725"/>
      <c r="K467" s="725"/>
      <c r="L467" s="725"/>
      <c r="M467" s="725"/>
      <c r="N467" s="725"/>
      <c r="O467" s="725"/>
      <c r="P467" s="725"/>
      <c r="Q467" s="725"/>
      <c r="R467" s="725"/>
      <c r="S467" s="725"/>
      <c r="T467" s="725"/>
      <c r="U467" s="725"/>
      <c r="V467" s="725"/>
      <c r="W467" s="725"/>
      <c r="X467" s="725"/>
      <c r="Y467" s="726"/>
      <c r="Z467" s="714"/>
      <c r="AA467" s="715"/>
    </row>
    <row r="468" spans="1:27" s="51" customFormat="1" ht="11.25" customHeight="1" x14ac:dyDescent="0.15">
      <c r="A468" s="564"/>
      <c r="B468" s="736"/>
      <c r="C468" s="732"/>
      <c r="D468" s="733"/>
      <c r="E468" s="733"/>
      <c r="F468" s="733"/>
      <c r="G468" s="733"/>
      <c r="H468" s="733"/>
      <c r="I468" s="733"/>
      <c r="J468" s="733"/>
      <c r="K468" s="733"/>
      <c r="L468" s="733"/>
      <c r="M468" s="733"/>
      <c r="N468" s="733"/>
      <c r="O468" s="733"/>
      <c r="P468" s="733"/>
      <c r="Q468" s="733"/>
      <c r="R468" s="733"/>
      <c r="S468" s="733"/>
      <c r="T468" s="733"/>
      <c r="U468" s="733"/>
      <c r="V468" s="733"/>
      <c r="W468" s="733"/>
      <c r="X468" s="733"/>
      <c r="Y468" s="734"/>
      <c r="Z468" s="716"/>
      <c r="AA468" s="717"/>
    </row>
    <row r="469" spans="1:27" s="51" customFormat="1" ht="15" customHeight="1" x14ac:dyDescent="0.15">
      <c r="A469" s="564"/>
      <c r="B469" s="761" t="s">
        <v>7</v>
      </c>
      <c r="C469" s="724" t="s">
        <v>73</v>
      </c>
      <c r="D469" s="725"/>
      <c r="E469" s="725"/>
      <c r="F469" s="725"/>
      <c r="G469" s="725"/>
      <c r="H469" s="725"/>
      <c r="I469" s="725"/>
      <c r="J469" s="725"/>
      <c r="K469" s="725"/>
      <c r="L469" s="725"/>
      <c r="M469" s="725"/>
      <c r="N469" s="725"/>
      <c r="O469" s="725"/>
      <c r="P469" s="725"/>
      <c r="Q469" s="725"/>
      <c r="R469" s="725"/>
      <c r="S469" s="725"/>
      <c r="T469" s="725"/>
      <c r="U469" s="725"/>
      <c r="V469" s="725"/>
      <c r="W469" s="725"/>
      <c r="X469" s="725"/>
      <c r="Y469" s="726"/>
      <c r="Z469" s="714"/>
      <c r="AA469" s="715"/>
    </row>
    <row r="470" spans="1:27" s="51" customFormat="1" ht="15" customHeight="1" x14ac:dyDescent="0.15">
      <c r="A470" s="564"/>
      <c r="B470" s="750"/>
      <c r="C470" s="727"/>
      <c r="D470" s="728"/>
      <c r="E470" s="728"/>
      <c r="F470" s="728"/>
      <c r="G470" s="728"/>
      <c r="H470" s="728"/>
      <c r="I470" s="728"/>
      <c r="J470" s="728"/>
      <c r="K470" s="728"/>
      <c r="L470" s="728"/>
      <c r="M470" s="728"/>
      <c r="N470" s="728"/>
      <c r="O470" s="728"/>
      <c r="P470" s="728"/>
      <c r="Q470" s="728"/>
      <c r="R470" s="728"/>
      <c r="S470" s="728"/>
      <c r="T470" s="728"/>
      <c r="U470" s="728"/>
      <c r="V470" s="728"/>
      <c r="W470" s="728"/>
      <c r="X470" s="728"/>
      <c r="Y470" s="729"/>
      <c r="Z470" s="716"/>
      <c r="AA470" s="717"/>
    </row>
    <row r="471" spans="1:27" s="55" customFormat="1" ht="13.5" customHeight="1" x14ac:dyDescent="0.15">
      <c r="A471" s="599"/>
      <c r="B471" s="750"/>
      <c r="C471" s="536"/>
      <c r="D471" s="764" t="s">
        <v>941</v>
      </c>
      <c r="E471" s="765"/>
      <c r="F471" s="765"/>
      <c r="G471" s="765"/>
      <c r="H471" s="765"/>
      <c r="I471" s="765"/>
      <c r="J471" s="765"/>
      <c r="K471" s="765"/>
      <c r="L471" s="765"/>
      <c r="M471" s="765"/>
      <c r="N471" s="765"/>
      <c r="O471" s="765"/>
      <c r="P471" s="765"/>
      <c r="Q471" s="765"/>
      <c r="R471" s="765"/>
      <c r="S471" s="765"/>
      <c r="T471" s="765"/>
      <c r="U471" s="765"/>
      <c r="V471" s="765"/>
      <c r="W471" s="765"/>
      <c r="X471" s="765"/>
      <c r="Y471" s="766"/>
      <c r="Z471" s="803"/>
      <c r="AA471" s="804"/>
    </row>
    <row r="472" spans="1:27" s="55" customFormat="1" ht="13.5" customHeight="1" x14ac:dyDescent="0.15">
      <c r="A472" s="599"/>
      <c r="B472" s="750"/>
      <c r="C472" s="536"/>
      <c r="D472" s="767"/>
      <c r="E472" s="768"/>
      <c r="F472" s="768"/>
      <c r="G472" s="768"/>
      <c r="H472" s="768"/>
      <c r="I472" s="768"/>
      <c r="J472" s="768"/>
      <c r="K472" s="768"/>
      <c r="L472" s="768"/>
      <c r="M472" s="768"/>
      <c r="N472" s="768"/>
      <c r="O472" s="768"/>
      <c r="P472" s="768"/>
      <c r="Q472" s="768"/>
      <c r="R472" s="768"/>
      <c r="S472" s="768"/>
      <c r="T472" s="768"/>
      <c r="U472" s="768"/>
      <c r="V472" s="768"/>
      <c r="W472" s="768"/>
      <c r="X472" s="768"/>
      <c r="Y472" s="769"/>
      <c r="Z472" s="805"/>
      <c r="AA472" s="806"/>
    </row>
    <row r="473" spans="1:27" s="57" customFormat="1" ht="13.5" customHeight="1" x14ac:dyDescent="0.15">
      <c r="A473" s="599"/>
      <c r="B473" s="750"/>
      <c r="C473" s="613"/>
      <c r="D473" s="614" t="s">
        <v>285</v>
      </c>
      <c r="E473" s="701" t="s">
        <v>986</v>
      </c>
      <c r="F473" s="702"/>
      <c r="G473" s="702"/>
      <c r="H473" s="702"/>
      <c r="I473" s="702"/>
      <c r="J473" s="703"/>
      <c r="K473" s="703"/>
      <c r="L473" s="703"/>
      <c r="M473" s="703"/>
      <c r="N473" s="703"/>
      <c r="O473" s="703"/>
      <c r="P473" s="703"/>
      <c r="Q473" s="703"/>
      <c r="R473" s="703"/>
      <c r="S473" s="704"/>
      <c r="T473" s="704"/>
      <c r="U473" s="704"/>
      <c r="V473" s="598"/>
      <c r="W473" s="598"/>
      <c r="X473" s="598"/>
      <c r="Y473" s="598"/>
      <c r="Z473" s="805"/>
      <c r="AA473" s="806"/>
    </row>
    <row r="474" spans="1:27" s="58" customFormat="1" ht="13.5" customHeight="1" x14ac:dyDescent="0.15">
      <c r="A474" s="599"/>
      <c r="B474" s="750"/>
      <c r="C474" s="613"/>
      <c r="D474" s="615" t="s">
        <v>285</v>
      </c>
      <c r="E474" s="582" t="s">
        <v>243</v>
      </c>
      <c r="F474" s="604"/>
      <c r="G474" s="604"/>
      <c r="H474" s="604"/>
      <c r="I474" s="604"/>
      <c r="J474" s="604"/>
      <c r="K474" s="604"/>
      <c r="L474" s="604"/>
      <c r="M474" s="604"/>
      <c r="N474" s="604"/>
      <c r="O474" s="604"/>
      <c r="P474" s="604"/>
      <c r="Q474" s="604"/>
      <c r="R474" s="604"/>
      <c r="S474" s="604"/>
      <c r="T474" s="604"/>
      <c r="U474" s="604"/>
      <c r="V474" s="604"/>
      <c r="W474" s="604"/>
      <c r="X474" s="604"/>
      <c r="Y474" s="616"/>
      <c r="Z474" s="807"/>
      <c r="AA474" s="808"/>
    </row>
    <row r="475" spans="1:27" s="58" customFormat="1" ht="13.5" customHeight="1" x14ac:dyDescent="0.15">
      <c r="A475" s="599"/>
      <c r="B475" s="750"/>
      <c r="C475" s="613"/>
      <c r="D475" s="598" t="s">
        <v>942</v>
      </c>
      <c r="E475" s="598"/>
      <c r="F475" s="598"/>
      <c r="G475" s="598"/>
      <c r="H475" s="598"/>
      <c r="I475" s="598"/>
      <c r="J475" s="598"/>
      <c r="K475" s="598"/>
      <c r="L475" s="598"/>
      <c r="M475" s="598"/>
      <c r="N475" s="598"/>
      <c r="O475" s="598"/>
      <c r="P475" s="598"/>
      <c r="Q475" s="598"/>
      <c r="R475" s="598"/>
      <c r="S475" s="598"/>
      <c r="T475" s="598"/>
      <c r="U475" s="598"/>
      <c r="V475" s="598"/>
      <c r="W475" s="598"/>
      <c r="X475" s="598"/>
      <c r="Y475" s="598"/>
      <c r="Z475" s="803"/>
      <c r="AA475" s="804"/>
    </row>
    <row r="476" spans="1:27" s="58" customFormat="1" ht="13.5" customHeight="1" x14ac:dyDescent="0.15">
      <c r="A476" s="599"/>
      <c r="B476" s="750"/>
      <c r="C476" s="613"/>
      <c r="D476" s="614" t="s">
        <v>285</v>
      </c>
      <c r="E476" s="1013" t="s">
        <v>664</v>
      </c>
      <c r="F476" s="1013"/>
      <c r="G476" s="1013"/>
      <c r="H476" s="1013"/>
      <c r="I476" s="1013"/>
      <c r="J476" s="1013"/>
      <c r="K476" s="1013"/>
      <c r="L476" s="1013"/>
      <c r="M476" s="1013"/>
      <c r="N476" s="1013"/>
      <c r="O476" s="1013"/>
      <c r="P476" s="1013"/>
      <c r="Q476" s="1013"/>
      <c r="R476" s="1013"/>
      <c r="S476" s="1013"/>
      <c r="T476" s="1013"/>
      <c r="U476" s="1013"/>
      <c r="V476" s="1013"/>
      <c r="W476" s="1013"/>
      <c r="X476" s="1013"/>
      <c r="Y476" s="1014"/>
      <c r="Z476" s="805"/>
      <c r="AA476" s="806"/>
    </row>
    <row r="477" spans="1:27" s="58" customFormat="1" ht="13.5" customHeight="1" x14ac:dyDescent="0.15">
      <c r="A477" s="599"/>
      <c r="B477" s="750"/>
      <c r="C477" s="613"/>
      <c r="D477" s="614"/>
      <c r="E477" s="1013"/>
      <c r="F477" s="1013"/>
      <c r="G477" s="1013"/>
      <c r="H477" s="1013"/>
      <c r="I477" s="1013"/>
      <c r="J477" s="1013"/>
      <c r="K477" s="1013"/>
      <c r="L477" s="1013"/>
      <c r="M477" s="1013"/>
      <c r="N477" s="1013"/>
      <c r="O477" s="1013"/>
      <c r="P477" s="1013"/>
      <c r="Q477" s="1013"/>
      <c r="R477" s="1013"/>
      <c r="S477" s="1013"/>
      <c r="T477" s="1013"/>
      <c r="U477" s="1013"/>
      <c r="V477" s="1013"/>
      <c r="W477" s="1013"/>
      <c r="X477" s="1013"/>
      <c r="Y477" s="1014"/>
      <c r="Z477" s="805"/>
      <c r="AA477" s="806"/>
    </row>
    <row r="478" spans="1:27" s="58" customFormat="1" ht="13.5" customHeight="1" x14ac:dyDescent="0.15">
      <c r="A478" s="599"/>
      <c r="B478" s="750"/>
      <c r="C478" s="613"/>
      <c r="D478" s="614" t="s">
        <v>285</v>
      </c>
      <c r="E478" s="598" t="s">
        <v>244</v>
      </c>
      <c r="F478" s="598"/>
      <c r="G478" s="598"/>
      <c r="H478" s="598"/>
      <c r="I478" s="598"/>
      <c r="J478" s="598"/>
      <c r="K478" s="598"/>
      <c r="L478" s="598"/>
      <c r="M478" s="598"/>
      <c r="N478" s="598"/>
      <c r="O478" s="598"/>
      <c r="P478" s="598"/>
      <c r="Q478" s="598"/>
      <c r="R478" s="598"/>
      <c r="S478" s="598"/>
      <c r="T478" s="598"/>
      <c r="U478" s="598"/>
      <c r="V478" s="598"/>
      <c r="W478" s="598"/>
      <c r="X478" s="598"/>
      <c r="Y478" s="598"/>
      <c r="Z478" s="805"/>
      <c r="AA478" s="806"/>
    </row>
    <row r="479" spans="1:27" s="58" customFormat="1" ht="13.5" customHeight="1" x14ac:dyDescent="0.15">
      <c r="A479" s="599"/>
      <c r="B479" s="750"/>
      <c r="C479" s="613"/>
      <c r="D479" s="614" t="s">
        <v>285</v>
      </c>
      <c r="E479" s="598" t="s">
        <v>245</v>
      </c>
      <c r="F479" s="598"/>
      <c r="G479" s="598"/>
      <c r="H479" s="598"/>
      <c r="I479" s="598"/>
      <c r="J479" s="598"/>
      <c r="K479" s="598"/>
      <c r="L479" s="598"/>
      <c r="M479" s="598"/>
      <c r="N479" s="598"/>
      <c r="O479" s="598"/>
      <c r="P479" s="598"/>
      <c r="Q479" s="598"/>
      <c r="R479" s="598"/>
      <c r="S479" s="598"/>
      <c r="T479" s="598"/>
      <c r="U479" s="598"/>
      <c r="V479" s="598"/>
      <c r="W479" s="598"/>
      <c r="X479" s="598"/>
      <c r="Y479" s="598"/>
      <c r="Z479" s="805"/>
      <c r="AA479" s="806"/>
    </row>
    <row r="480" spans="1:27" s="57" customFormat="1" ht="13.5" customHeight="1" x14ac:dyDescent="0.15">
      <c r="A480" s="599"/>
      <c r="B480" s="750"/>
      <c r="C480" s="613"/>
      <c r="D480" s="614" t="s">
        <v>285</v>
      </c>
      <c r="E480" s="598" t="s">
        <v>284</v>
      </c>
      <c r="F480" s="598"/>
      <c r="G480" s="598"/>
      <c r="H480" s="598"/>
      <c r="I480" s="598"/>
      <c r="J480" s="598"/>
      <c r="K480" s="598"/>
      <c r="L480" s="598"/>
      <c r="M480" s="598"/>
      <c r="N480" s="598"/>
      <c r="O480" s="598"/>
      <c r="P480" s="598"/>
      <c r="Q480" s="598"/>
      <c r="R480" s="598"/>
      <c r="S480" s="598"/>
      <c r="T480" s="598"/>
      <c r="U480" s="598"/>
      <c r="V480" s="598"/>
      <c r="W480" s="598"/>
      <c r="X480" s="598"/>
      <c r="Y480" s="598"/>
      <c r="Z480" s="805"/>
      <c r="AA480" s="806"/>
    </row>
    <row r="481" spans="1:52" s="57" customFormat="1" ht="13.5" customHeight="1" x14ac:dyDescent="0.15">
      <c r="A481" s="599"/>
      <c r="B481" s="750"/>
      <c r="C481" s="613"/>
      <c r="D481" s="617" t="s">
        <v>285</v>
      </c>
      <c r="E481" s="598" t="s">
        <v>287</v>
      </c>
      <c r="F481" s="598"/>
      <c r="G481" s="598"/>
      <c r="H481" s="598"/>
      <c r="I481" s="598"/>
      <c r="J481" s="598"/>
      <c r="K481" s="598"/>
      <c r="L481" s="598"/>
      <c r="M481" s="598"/>
      <c r="N481" s="598"/>
      <c r="O481" s="598"/>
      <c r="P481" s="598"/>
      <c r="Q481" s="598"/>
      <c r="R481" s="598"/>
      <c r="S481" s="598"/>
      <c r="T481" s="598"/>
      <c r="U481" s="598"/>
      <c r="V481" s="598"/>
      <c r="W481" s="598"/>
      <c r="X481" s="598"/>
      <c r="Y481" s="598"/>
      <c r="Z481" s="805"/>
      <c r="AA481" s="806"/>
    </row>
    <row r="482" spans="1:52" s="58" customFormat="1" ht="13.5" customHeight="1" x14ac:dyDescent="0.15">
      <c r="A482" s="599"/>
      <c r="B482" s="750"/>
      <c r="C482" s="613"/>
      <c r="D482" s="615" t="s">
        <v>285</v>
      </c>
      <c r="E482" s="604" t="s">
        <v>286</v>
      </c>
      <c r="F482" s="604"/>
      <c r="G482" s="604"/>
      <c r="H482" s="604"/>
      <c r="I482" s="604"/>
      <c r="J482" s="604"/>
      <c r="K482" s="604"/>
      <c r="L482" s="604"/>
      <c r="M482" s="604"/>
      <c r="N482" s="604"/>
      <c r="O482" s="604"/>
      <c r="P482" s="604"/>
      <c r="Q482" s="604"/>
      <c r="R482" s="604"/>
      <c r="S482" s="604"/>
      <c r="T482" s="604"/>
      <c r="U482" s="604"/>
      <c r="V482" s="604"/>
      <c r="W482" s="604"/>
      <c r="X482" s="604"/>
      <c r="Y482" s="616"/>
      <c r="Z482" s="807"/>
      <c r="AA482" s="808"/>
    </row>
    <row r="483" spans="1:52" s="58" customFormat="1" ht="13.5" customHeight="1" x14ac:dyDescent="0.15">
      <c r="A483" s="599"/>
      <c r="B483" s="750"/>
      <c r="C483" s="613"/>
      <c r="D483" s="598" t="s">
        <v>238</v>
      </c>
      <c r="E483" s="598"/>
      <c r="F483" s="598"/>
      <c r="G483" s="598"/>
      <c r="H483" s="598"/>
      <c r="I483" s="598"/>
      <c r="J483" s="598"/>
      <c r="K483" s="598"/>
      <c r="L483" s="598"/>
      <c r="M483" s="598"/>
      <c r="N483" s="598"/>
      <c r="O483" s="598"/>
      <c r="P483" s="598"/>
      <c r="Q483" s="598"/>
      <c r="R483" s="598"/>
      <c r="S483" s="598"/>
      <c r="T483" s="598"/>
      <c r="U483" s="598"/>
      <c r="V483" s="598"/>
      <c r="W483" s="598"/>
      <c r="X483" s="598"/>
      <c r="Y483" s="618"/>
      <c r="Z483" s="803"/>
      <c r="AA483" s="804"/>
    </row>
    <row r="484" spans="1:52" s="58" customFormat="1" ht="13.5" customHeight="1" x14ac:dyDescent="0.15">
      <c r="A484" s="599"/>
      <c r="B484" s="750"/>
      <c r="C484" s="613"/>
      <c r="D484" s="614" t="s">
        <v>285</v>
      </c>
      <c r="E484" s="598" t="s">
        <v>246</v>
      </c>
      <c r="F484" s="598"/>
      <c r="G484" s="598"/>
      <c r="H484" s="598"/>
      <c r="I484" s="598"/>
      <c r="J484" s="598"/>
      <c r="K484" s="598"/>
      <c r="L484" s="598"/>
      <c r="M484" s="598"/>
      <c r="N484" s="598"/>
      <c r="O484" s="598"/>
      <c r="P484" s="598"/>
      <c r="Q484" s="598"/>
      <c r="R484" s="598"/>
      <c r="S484" s="598"/>
      <c r="T484" s="598"/>
      <c r="U484" s="598"/>
      <c r="V484" s="598"/>
      <c r="W484" s="598"/>
      <c r="X484" s="598"/>
      <c r="Y484" s="598"/>
      <c r="Z484" s="805"/>
      <c r="AA484" s="806"/>
    </row>
    <row r="485" spans="1:52" s="58" customFormat="1" ht="13.5" customHeight="1" x14ac:dyDescent="0.15">
      <c r="A485" s="599"/>
      <c r="B485" s="750"/>
      <c r="C485" s="613"/>
      <c r="D485" s="614" t="s">
        <v>285</v>
      </c>
      <c r="E485" s="598" t="s">
        <v>247</v>
      </c>
      <c r="F485" s="598"/>
      <c r="G485" s="598"/>
      <c r="H485" s="598"/>
      <c r="I485" s="598"/>
      <c r="J485" s="598"/>
      <c r="K485" s="598"/>
      <c r="L485" s="598"/>
      <c r="M485" s="598"/>
      <c r="N485" s="598"/>
      <c r="O485" s="598"/>
      <c r="P485" s="598"/>
      <c r="Q485" s="598"/>
      <c r="R485" s="598"/>
      <c r="S485" s="598"/>
      <c r="T485" s="598"/>
      <c r="U485" s="598"/>
      <c r="V485" s="598"/>
      <c r="W485" s="598"/>
      <c r="X485" s="598"/>
      <c r="Y485" s="598"/>
      <c r="Z485" s="805"/>
      <c r="AA485" s="806"/>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row>
    <row r="486" spans="1:52" s="58" customFormat="1" ht="13.5" customHeight="1" x14ac:dyDescent="0.15">
      <c r="A486" s="599"/>
      <c r="B486" s="750"/>
      <c r="C486" s="613"/>
      <c r="D486" s="614" t="s">
        <v>285</v>
      </c>
      <c r="E486" s="598" t="s">
        <v>248</v>
      </c>
      <c r="F486" s="598"/>
      <c r="G486" s="598"/>
      <c r="H486" s="598"/>
      <c r="I486" s="598"/>
      <c r="J486" s="598"/>
      <c r="K486" s="598"/>
      <c r="L486" s="598"/>
      <c r="M486" s="598"/>
      <c r="N486" s="598"/>
      <c r="O486" s="598"/>
      <c r="P486" s="598"/>
      <c r="Q486" s="598"/>
      <c r="R486" s="598"/>
      <c r="S486" s="598"/>
      <c r="T486" s="598"/>
      <c r="U486" s="598"/>
      <c r="V486" s="598"/>
      <c r="W486" s="598"/>
      <c r="X486" s="598"/>
      <c r="Y486" s="619"/>
      <c r="Z486" s="805"/>
      <c r="AA486" s="806"/>
    </row>
    <row r="487" spans="1:52" s="55" customFormat="1" ht="13.5" customHeight="1" x14ac:dyDescent="0.15">
      <c r="A487" s="536"/>
      <c r="B487" s="762"/>
      <c r="C487" s="620"/>
      <c r="D487" s="615" t="s">
        <v>285</v>
      </c>
      <c r="E487" s="604" t="s">
        <v>249</v>
      </c>
      <c r="F487" s="604"/>
      <c r="G487" s="604"/>
      <c r="H487" s="604"/>
      <c r="I487" s="604"/>
      <c r="J487" s="604"/>
      <c r="K487" s="604"/>
      <c r="L487" s="604"/>
      <c r="M487" s="604"/>
      <c r="N487" s="604"/>
      <c r="O487" s="604"/>
      <c r="P487" s="604"/>
      <c r="Q487" s="604"/>
      <c r="R487" s="604"/>
      <c r="S487" s="604"/>
      <c r="T487" s="604"/>
      <c r="U487" s="604"/>
      <c r="V487" s="604"/>
      <c r="W487" s="604"/>
      <c r="X487" s="604"/>
      <c r="Y487" s="616"/>
      <c r="Z487" s="807"/>
      <c r="AA487" s="808"/>
    </row>
    <row r="488" spans="1:52" s="51" customFormat="1" ht="12.75" customHeight="1" x14ac:dyDescent="0.15">
      <c r="A488" s="555"/>
      <c r="B488" s="555"/>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69"/>
      <c r="Z488" s="569"/>
      <c r="AA488" s="569"/>
    </row>
    <row r="489" spans="1:52" s="51" customFormat="1" ht="18" customHeight="1" x14ac:dyDescent="0.15">
      <c r="A489" s="541" t="s">
        <v>969</v>
      </c>
      <c r="B489" s="536"/>
      <c r="C489" s="587"/>
      <c r="D489" s="587"/>
      <c r="E489" s="587"/>
      <c r="F489" s="587"/>
      <c r="G489" s="587"/>
      <c r="H489" s="587"/>
      <c r="I489" s="587"/>
      <c r="J489" s="542"/>
      <c r="K489" s="542"/>
      <c r="L489" s="542"/>
      <c r="M489" s="542"/>
      <c r="N489" s="542"/>
      <c r="O489" s="542"/>
      <c r="P489" s="542"/>
      <c r="Q489" s="542"/>
      <c r="R489" s="542"/>
      <c r="S489" s="543"/>
      <c r="T489" s="543"/>
      <c r="U489" s="543"/>
      <c r="V489" s="543"/>
      <c r="W489" s="543"/>
      <c r="X489" s="523"/>
      <c r="Y489" s="574"/>
      <c r="Z489" s="574"/>
      <c r="AA489" s="574"/>
    </row>
    <row r="490" spans="1:52" s="51" customFormat="1" ht="11.25" customHeight="1" x14ac:dyDescent="0.15">
      <c r="A490" s="564"/>
      <c r="B490" s="735" t="s">
        <v>16</v>
      </c>
      <c r="C490" s="724" t="s">
        <v>943</v>
      </c>
      <c r="D490" s="725"/>
      <c r="E490" s="725"/>
      <c r="F490" s="725"/>
      <c r="G490" s="725"/>
      <c r="H490" s="725"/>
      <c r="I490" s="725"/>
      <c r="J490" s="725"/>
      <c r="K490" s="725"/>
      <c r="L490" s="725"/>
      <c r="M490" s="725"/>
      <c r="N490" s="725"/>
      <c r="O490" s="725"/>
      <c r="P490" s="725"/>
      <c r="Q490" s="725"/>
      <c r="R490" s="725"/>
      <c r="S490" s="725"/>
      <c r="T490" s="725"/>
      <c r="U490" s="725"/>
      <c r="V490" s="725"/>
      <c r="W490" s="725"/>
      <c r="X490" s="725"/>
      <c r="Y490" s="726"/>
      <c r="Z490" s="714"/>
      <c r="AA490" s="715"/>
    </row>
    <row r="491" spans="1:52" s="51" customFormat="1" ht="11.25" customHeight="1" x14ac:dyDescent="0.15">
      <c r="A491" s="564"/>
      <c r="B491" s="736"/>
      <c r="C491" s="732"/>
      <c r="D491" s="733"/>
      <c r="E491" s="733"/>
      <c r="F491" s="733"/>
      <c r="G491" s="733"/>
      <c r="H491" s="733"/>
      <c r="I491" s="733"/>
      <c r="J491" s="733"/>
      <c r="K491" s="733"/>
      <c r="L491" s="733"/>
      <c r="M491" s="733"/>
      <c r="N491" s="733"/>
      <c r="O491" s="733"/>
      <c r="P491" s="733"/>
      <c r="Q491" s="733"/>
      <c r="R491" s="733"/>
      <c r="S491" s="733"/>
      <c r="T491" s="733"/>
      <c r="U491" s="733"/>
      <c r="V491" s="733"/>
      <c r="W491" s="733"/>
      <c r="X491" s="733"/>
      <c r="Y491" s="734"/>
      <c r="Z491" s="716"/>
      <c r="AA491" s="717"/>
    </row>
    <row r="492" spans="1:52" s="51" customFormat="1" ht="12.75" customHeight="1" x14ac:dyDescent="0.15">
      <c r="A492" s="564"/>
      <c r="B492" s="555"/>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9"/>
      <c r="AA492" s="569"/>
    </row>
    <row r="493" spans="1:52" s="51" customFormat="1" ht="18" customHeight="1" x14ac:dyDescent="0.15">
      <c r="A493" s="541" t="s">
        <v>972</v>
      </c>
      <c r="B493" s="555"/>
      <c r="C493" s="621"/>
      <c r="D493" s="621"/>
      <c r="E493" s="621"/>
      <c r="F493" s="621"/>
      <c r="G493" s="621"/>
      <c r="H493" s="621"/>
      <c r="I493" s="621"/>
      <c r="J493" s="621"/>
      <c r="K493" s="621"/>
      <c r="L493" s="621"/>
      <c r="M493" s="621"/>
      <c r="N493" s="621"/>
      <c r="O493" s="621"/>
      <c r="P493" s="621"/>
      <c r="Q493" s="621"/>
      <c r="R493" s="621"/>
      <c r="S493" s="621"/>
      <c r="T493" s="621"/>
      <c r="U493" s="621"/>
      <c r="V493" s="621"/>
      <c r="W493" s="621"/>
      <c r="X493" s="621"/>
      <c r="Y493" s="569"/>
      <c r="Z493" s="569"/>
      <c r="AA493" s="569"/>
    </row>
    <row r="494" spans="1:52" ht="15" customHeight="1" x14ac:dyDescent="0.15">
      <c r="A494" s="576"/>
      <c r="B494" s="735" t="s">
        <v>16</v>
      </c>
      <c r="C494" s="724" t="s">
        <v>338</v>
      </c>
      <c r="D494" s="725"/>
      <c r="E494" s="725"/>
      <c r="F494" s="725"/>
      <c r="G494" s="725"/>
      <c r="H494" s="725"/>
      <c r="I494" s="725"/>
      <c r="J494" s="725"/>
      <c r="K494" s="725"/>
      <c r="L494" s="725"/>
      <c r="M494" s="725"/>
      <c r="N494" s="725"/>
      <c r="O494" s="725"/>
      <c r="P494" s="725"/>
      <c r="Q494" s="725"/>
      <c r="R494" s="725"/>
      <c r="S494" s="725"/>
      <c r="T494" s="725"/>
      <c r="U494" s="725"/>
      <c r="V494" s="725"/>
      <c r="W494" s="725"/>
      <c r="X494" s="725"/>
      <c r="Y494" s="725"/>
      <c r="Z494" s="714"/>
      <c r="AA494" s="715"/>
    </row>
    <row r="495" spans="1:52" ht="15" customHeight="1" x14ac:dyDescent="0.15">
      <c r="A495" s="576"/>
      <c r="B495" s="736"/>
      <c r="C495" s="732"/>
      <c r="D495" s="733"/>
      <c r="E495" s="733"/>
      <c r="F495" s="733"/>
      <c r="G495" s="733"/>
      <c r="H495" s="733"/>
      <c r="I495" s="733"/>
      <c r="J495" s="733"/>
      <c r="K495" s="733"/>
      <c r="L495" s="733"/>
      <c r="M495" s="733"/>
      <c r="N495" s="733"/>
      <c r="O495" s="733"/>
      <c r="P495" s="733"/>
      <c r="Q495" s="733"/>
      <c r="R495" s="733"/>
      <c r="S495" s="733"/>
      <c r="T495" s="733"/>
      <c r="U495" s="733"/>
      <c r="V495" s="733"/>
      <c r="W495" s="733"/>
      <c r="X495" s="733"/>
      <c r="Y495" s="733"/>
      <c r="Z495" s="716"/>
      <c r="AA495" s="717"/>
    </row>
    <row r="496" spans="1:52" s="53" customFormat="1" ht="15" customHeight="1" x14ac:dyDescent="0.15">
      <c r="A496" s="576"/>
      <c r="B496" s="735" t="s">
        <v>7</v>
      </c>
      <c r="C496" s="724" t="s">
        <v>339</v>
      </c>
      <c r="D496" s="725"/>
      <c r="E496" s="725"/>
      <c r="F496" s="725"/>
      <c r="G496" s="725"/>
      <c r="H496" s="725"/>
      <c r="I496" s="725"/>
      <c r="J496" s="725"/>
      <c r="K496" s="725"/>
      <c r="L496" s="725"/>
      <c r="M496" s="725"/>
      <c r="N496" s="725"/>
      <c r="O496" s="725"/>
      <c r="P496" s="725"/>
      <c r="Q496" s="725"/>
      <c r="R496" s="725"/>
      <c r="S496" s="725"/>
      <c r="T496" s="725"/>
      <c r="U496" s="725"/>
      <c r="V496" s="725"/>
      <c r="W496" s="725"/>
      <c r="X496" s="725"/>
      <c r="Y496" s="725"/>
      <c r="Z496" s="714"/>
      <c r="AA496" s="715"/>
    </row>
    <row r="497" spans="1:52" s="54" customFormat="1" ht="17.25" customHeight="1" x14ac:dyDescent="0.15">
      <c r="A497" s="555"/>
      <c r="B497" s="736"/>
      <c r="C497" s="732"/>
      <c r="D497" s="733"/>
      <c r="E497" s="733"/>
      <c r="F497" s="733"/>
      <c r="G497" s="733"/>
      <c r="H497" s="733"/>
      <c r="I497" s="733"/>
      <c r="J497" s="733"/>
      <c r="K497" s="733"/>
      <c r="L497" s="733"/>
      <c r="M497" s="733"/>
      <c r="N497" s="733"/>
      <c r="O497" s="733"/>
      <c r="P497" s="733"/>
      <c r="Q497" s="733"/>
      <c r="R497" s="733"/>
      <c r="S497" s="733"/>
      <c r="T497" s="733"/>
      <c r="U497" s="733"/>
      <c r="V497" s="733"/>
      <c r="W497" s="733"/>
      <c r="X497" s="733"/>
      <c r="Y497" s="733"/>
      <c r="Z497" s="716"/>
      <c r="AA497" s="717"/>
    </row>
    <row r="498" spans="1:52" s="53" customFormat="1" ht="11.25" customHeight="1" x14ac:dyDescent="0.15">
      <c r="A498" s="576"/>
      <c r="B498" s="735" t="s">
        <v>17</v>
      </c>
      <c r="C498" s="724" t="s">
        <v>340</v>
      </c>
      <c r="D498" s="725"/>
      <c r="E498" s="725"/>
      <c r="F498" s="725"/>
      <c r="G498" s="725"/>
      <c r="H498" s="725"/>
      <c r="I498" s="725"/>
      <c r="J498" s="725"/>
      <c r="K498" s="725"/>
      <c r="L498" s="725"/>
      <c r="M498" s="725"/>
      <c r="N498" s="725"/>
      <c r="O498" s="725"/>
      <c r="P498" s="725"/>
      <c r="Q498" s="725"/>
      <c r="R498" s="725"/>
      <c r="S498" s="725"/>
      <c r="T498" s="725"/>
      <c r="U498" s="725"/>
      <c r="V498" s="725"/>
      <c r="W498" s="725"/>
      <c r="X498" s="725"/>
      <c r="Y498" s="725"/>
      <c r="Z498" s="714"/>
      <c r="AA498" s="715"/>
    </row>
    <row r="499" spans="1:52" s="54" customFormat="1" ht="11.25" customHeight="1" x14ac:dyDescent="0.15">
      <c r="A499" s="555"/>
      <c r="B499" s="736"/>
      <c r="C499" s="732"/>
      <c r="D499" s="733"/>
      <c r="E499" s="733"/>
      <c r="F499" s="733"/>
      <c r="G499" s="733"/>
      <c r="H499" s="733"/>
      <c r="I499" s="733"/>
      <c r="J499" s="733"/>
      <c r="K499" s="733"/>
      <c r="L499" s="733"/>
      <c r="M499" s="733"/>
      <c r="N499" s="733"/>
      <c r="O499" s="733"/>
      <c r="P499" s="733"/>
      <c r="Q499" s="733"/>
      <c r="R499" s="733"/>
      <c r="S499" s="733"/>
      <c r="T499" s="733"/>
      <c r="U499" s="733"/>
      <c r="V499" s="733"/>
      <c r="W499" s="733"/>
      <c r="X499" s="733"/>
      <c r="Y499" s="733"/>
      <c r="Z499" s="716"/>
      <c r="AA499" s="717"/>
    </row>
    <row r="500" spans="1:52" s="53" customFormat="1" ht="12.75" customHeight="1" x14ac:dyDescent="0.15">
      <c r="A500" s="576"/>
      <c r="B500" s="555"/>
      <c r="C500" s="568"/>
      <c r="D500" s="568"/>
      <c r="E500" s="568"/>
      <c r="F500" s="568"/>
      <c r="G500" s="568"/>
      <c r="H500" s="568"/>
      <c r="I500" s="568"/>
      <c r="J500" s="568"/>
      <c r="K500" s="568"/>
      <c r="L500" s="568"/>
      <c r="M500" s="568"/>
      <c r="N500" s="568"/>
      <c r="O500" s="568"/>
      <c r="P500" s="568"/>
      <c r="Q500" s="568"/>
      <c r="R500" s="568"/>
      <c r="S500" s="568"/>
      <c r="T500" s="568"/>
      <c r="U500" s="568"/>
      <c r="V500" s="568"/>
      <c r="W500" s="568"/>
      <c r="X500" s="568"/>
      <c r="Y500" s="568"/>
      <c r="Z500" s="569"/>
      <c r="AA500" s="569"/>
    </row>
    <row r="501" spans="1:52" s="51" customFormat="1" ht="12.75" customHeight="1" x14ac:dyDescent="0.15">
      <c r="A501" s="564"/>
      <c r="B501" s="555"/>
      <c r="C501" s="621"/>
      <c r="D501" s="621"/>
      <c r="E501" s="621"/>
      <c r="F501" s="621"/>
      <c r="G501" s="621"/>
      <c r="H501" s="621"/>
      <c r="I501" s="621"/>
      <c r="J501" s="621"/>
      <c r="K501" s="621"/>
      <c r="L501" s="621"/>
      <c r="M501" s="621"/>
      <c r="N501" s="621"/>
      <c r="O501" s="621"/>
      <c r="P501" s="621"/>
      <c r="Q501" s="621"/>
      <c r="R501" s="621"/>
      <c r="S501" s="621"/>
      <c r="T501" s="621"/>
      <c r="U501" s="621"/>
      <c r="V501" s="621"/>
      <c r="W501" s="621"/>
      <c r="X501" s="621"/>
      <c r="Y501" s="569"/>
      <c r="Z501" s="569"/>
      <c r="AA501" s="569"/>
    </row>
    <row r="502" spans="1:52" s="51" customFormat="1" ht="24" customHeight="1" x14ac:dyDescent="0.15">
      <c r="A502" s="562" t="s">
        <v>175</v>
      </c>
      <c r="B502" s="576"/>
      <c r="C502" s="576"/>
      <c r="D502" s="576"/>
      <c r="E502" s="576"/>
      <c r="F502" s="576"/>
      <c r="G502" s="576"/>
      <c r="H502" s="576"/>
      <c r="I502" s="576"/>
      <c r="J502" s="576"/>
      <c r="K502" s="576"/>
      <c r="L502" s="576"/>
      <c r="M502" s="576"/>
      <c r="N502" s="576"/>
      <c r="O502" s="576"/>
      <c r="P502" s="576"/>
      <c r="Q502" s="576"/>
      <c r="R502" s="576"/>
      <c r="S502" s="576"/>
      <c r="T502" s="576"/>
      <c r="U502" s="576"/>
      <c r="V502" s="576"/>
      <c r="W502" s="576"/>
      <c r="X502" s="576"/>
      <c r="Y502" s="574"/>
      <c r="Z502" s="574"/>
      <c r="AA502" s="574"/>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row>
    <row r="503" spans="1:52" s="54" customFormat="1" ht="18" customHeight="1" x14ac:dyDescent="0.15">
      <c r="A503" s="541" t="s">
        <v>288</v>
      </c>
      <c r="B503" s="536"/>
      <c r="C503" s="564"/>
      <c r="D503" s="564"/>
      <c r="E503" s="564"/>
      <c r="F503" s="564"/>
      <c r="G503" s="564"/>
      <c r="H503" s="564"/>
      <c r="I503" s="564"/>
      <c r="J503" s="522"/>
      <c r="K503" s="522"/>
      <c r="L503" s="522"/>
      <c r="M503" s="522"/>
      <c r="N503" s="522"/>
      <c r="O503" s="522"/>
      <c r="P503" s="522"/>
      <c r="Q503" s="522"/>
      <c r="R503" s="522"/>
      <c r="S503" s="523"/>
      <c r="T503" s="523"/>
      <c r="U503" s="523"/>
      <c r="V503" s="523"/>
      <c r="W503" s="523"/>
      <c r="X503" s="523"/>
      <c r="Y503" s="574"/>
      <c r="Z503" s="574"/>
      <c r="AA503" s="574"/>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row>
    <row r="504" spans="1:52" s="54" customFormat="1" ht="15" customHeight="1" x14ac:dyDescent="0.15">
      <c r="A504" s="564"/>
      <c r="B504" s="735" t="s">
        <v>16</v>
      </c>
      <c r="C504" s="724" t="s">
        <v>306</v>
      </c>
      <c r="D504" s="725"/>
      <c r="E504" s="725"/>
      <c r="F504" s="725"/>
      <c r="G504" s="725"/>
      <c r="H504" s="725"/>
      <c r="I504" s="725"/>
      <c r="J504" s="725"/>
      <c r="K504" s="725"/>
      <c r="L504" s="725"/>
      <c r="M504" s="725"/>
      <c r="N504" s="725"/>
      <c r="O504" s="725"/>
      <c r="P504" s="725"/>
      <c r="Q504" s="725"/>
      <c r="R504" s="725"/>
      <c r="S504" s="725"/>
      <c r="T504" s="725"/>
      <c r="U504" s="725"/>
      <c r="V504" s="725"/>
      <c r="W504" s="725"/>
      <c r="X504" s="725"/>
      <c r="Y504" s="726"/>
      <c r="Z504" s="714"/>
      <c r="AA504" s="715"/>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row>
    <row r="505" spans="1:52" s="54" customFormat="1" ht="15" customHeight="1" x14ac:dyDescent="0.15">
      <c r="A505" s="564"/>
      <c r="B505" s="736"/>
      <c r="C505" s="732"/>
      <c r="D505" s="733"/>
      <c r="E505" s="733"/>
      <c r="F505" s="733"/>
      <c r="G505" s="733"/>
      <c r="H505" s="733"/>
      <c r="I505" s="733"/>
      <c r="J505" s="733"/>
      <c r="K505" s="733"/>
      <c r="L505" s="733"/>
      <c r="M505" s="733"/>
      <c r="N505" s="733"/>
      <c r="O505" s="733"/>
      <c r="P505" s="733"/>
      <c r="Q505" s="733"/>
      <c r="R505" s="733"/>
      <c r="S505" s="733"/>
      <c r="T505" s="733"/>
      <c r="U505" s="733"/>
      <c r="V505" s="733"/>
      <c r="W505" s="733"/>
      <c r="X505" s="733"/>
      <c r="Y505" s="734"/>
      <c r="Z505" s="716"/>
      <c r="AA505" s="717"/>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row>
    <row r="506" spans="1:52" s="54" customFormat="1" ht="15" customHeight="1" x14ac:dyDescent="0.15">
      <c r="A506" s="564"/>
      <c r="B506" s="735" t="s">
        <v>7</v>
      </c>
      <c r="C506" s="724" t="s">
        <v>307</v>
      </c>
      <c r="D506" s="725"/>
      <c r="E506" s="725"/>
      <c r="F506" s="725"/>
      <c r="G506" s="725"/>
      <c r="H506" s="725"/>
      <c r="I506" s="725"/>
      <c r="J506" s="725"/>
      <c r="K506" s="725"/>
      <c r="L506" s="725"/>
      <c r="M506" s="725"/>
      <c r="N506" s="725"/>
      <c r="O506" s="725"/>
      <c r="P506" s="725"/>
      <c r="Q506" s="725"/>
      <c r="R506" s="725"/>
      <c r="S506" s="725"/>
      <c r="T506" s="725"/>
      <c r="U506" s="725"/>
      <c r="V506" s="725"/>
      <c r="W506" s="725"/>
      <c r="X506" s="725"/>
      <c r="Y506" s="726"/>
      <c r="Z506" s="714"/>
      <c r="AA506" s="715"/>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row>
    <row r="507" spans="1:52" s="51" customFormat="1" ht="15" customHeight="1" x14ac:dyDescent="0.15">
      <c r="A507" s="564"/>
      <c r="B507" s="736"/>
      <c r="C507" s="732"/>
      <c r="D507" s="733"/>
      <c r="E507" s="733"/>
      <c r="F507" s="733"/>
      <c r="G507" s="733"/>
      <c r="H507" s="733"/>
      <c r="I507" s="733"/>
      <c r="J507" s="733"/>
      <c r="K507" s="733"/>
      <c r="L507" s="733"/>
      <c r="M507" s="733"/>
      <c r="N507" s="733"/>
      <c r="O507" s="733"/>
      <c r="P507" s="733"/>
      <c r="Q507" s="733"/>
      <c r="R507" s="733"/>
      <c r="S507" s="733"/>
      <c r="T507" s="733"/>
      <c r="U507" s="733"/>
      <c r="V507" s="733"/>
      <c r="W507" s="733"/>
      <c r="X507" s="733"/>
      <c r="Y507" s="734"/>
      <c r="Z507" s="716"/>
      <c r="AA507" s="717"/>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row>
    <row r="508" spans="1:52" ht="15" customHeight="1" x14ac:dyDescent="0.15">
      <c r="A508" s="564"/>
      <c r="B508" s="735" t="s">
        <v>17</v>
      </c>
      <c r="C508" s="724" t="s">
        <v>239</v>
      </c>
      <c r="D508" s="725"/>
      <c r="E508" s="725"/>
      <c r="F508" s="725"/>
      <c r="G508" s="725"/>
      <c r="H508" s="725"/>
      <c r="I508" s="725"/>
      <c r="J508" s="725"/>
      <c r="K508" s="725"/>
      <c r="L508" s="725"/>
      <c r="M508" s="725"/>
      <c r="N508" s="725"/>
      <c r="O508" s="725"/>
      <c r="P508" s="725"/>
      <c r="Q508" s="725"/>
      <c r="R508" s="725"/>
      <c r="S508" s="725"/>
      <c r="T508" s="725"/>
      <c r="U508" s="725"/>
      <c r="V508" s="725"/>
      <c r="W508" s="725"/>
      <c r="X508" s="725"/>
      <c r="Y508" s="726"/>
      <c r="Z508" s="714"/>
      <c r="AA508" s="715"/>
    </row>
    <row r="509" spans="1:52" ht="15" customHeight="1" x14ac:dyDescent="0.15">
      <c r="A509" s="564"/>
      <c r="B509" s="736"/>
      <c r="C509" s="732"/>
      <c r="D509" s="733"/>
      <c r="E509" s="733"/>
      <c r="F509" s="733"/>
      <c r="G509" s="733"/>
      <c r="H509" s="733"/>
      <c r="I509" s="733"/>
      <c r="J509" s="733"/>
      <c r="K509" s="733"/>
      <c r="L509" s="733"/>
      <c r="M509" s="733"/>
      <c r="N509" s="733"/>
      <c r="O509" s="733"/>
      <c r="P509" s="733"/>
      <c r="Q509" s="733"/>
      <c r="R509" s="733"/>
      <c r="S509" s="733"/>
      <c r="T509" s="733"/>
      <c r="U509" s="733"/>
      <c r="V509" s="733"/>
      <c r="W509" s="733"/>
      <c r="X509" s="733"/>
      <c r="Y509" s="734"/>
      <c r="Z509" s="716"/>
      <c r="AA509" s="717"/>
    </row>
    <row r="510" spans="1:52" ht="15" customHeight="1" x14ac:dyDescent="0.15">
      <c r="A510" s="564"/>
      <c r="B510" s="735" t="s">
        <v>9</v>
      </c>
      <c r="C510" s="724" t="s">
        <v>999</v>
      </c>
      <c r="D510" s="725"/>
      <c r="E510" s="725"/>
      <c r="F510" s="725"/>
      <c r="G510" s="725"/>
      <c r="H510" s="725"/>
      <c r="I510" s="725"/>
      <c r="J510" s="725"/>
      <c r="K510" s="725"/>
      <c r="L510" s="725"/>
      <c r="M510" s="725"/>
      <c r="N510" s="725"/>
      <c r="O510" s="725"/>
      <c r="P510" s="725"/>
      <c r="Q510" s="725"/>
      <c r="R510" s="725"/>
      <c r="S510" s="725"/>
      <c r="T510" s="725"/>
      <c r="U510" s="725"/>
      <c r="V510" s="725"/>
      <c r="W510" s="725"/>
      <c r="X510" s="725"/>
      <c r="Y510" s="726"/>
      <c r="Z510" s="714"/>
      <c r="AA510" s="715"/>
    </row>
    <row r="511" spans="1:52" ht="15" customHeight="1" x14ac:dyDescent="0.15">
      <c r="A511" s="564"/>
      <c r="B511" s="736"/>
      <c r="C511" s="732"/>
      <c r="D511" s="733"/>
      <c r="E511" s="733"/>
      <c r="F511" s="733"/>
      <c r="G511" s="733"/>
      <c r="H511" s="733"/>
      <c r="I511" s="733"/>
      <c r="J511" s="733"/>
      <c r="K511" s="733"/>
      <c r="L511" s="733"/>
      <c r="M511" s="733"/>
      <c r="N511" s="733"/>
      <c r="O511" s="733"/>
      <c r="P511" s="733"/>
      <c r="Q511" s="733"/>
      <c r="R511" s="733"/>
      <c r="S511" s="733"/>
      <c r="T511" s="733"/>
      <c r="U511" s="733"/>
      <c r="V511" s="733"/>
      <c r="W511" s="733"/>
      <c r="X511" s="733"/>
      <c r="Y511" s="734"/>
      <c r="Z511" s="716"/>
      <c r="AA511" s="717"/>
    </row>
    <row r="512" spans="1:52" ht="15" customHeight="1" x14ac:dyDescent="0.15">
      <c r="A512" s="564"/>
      <c r="B512" s="735" t="s">
        <v>8</v>
      </c>
      <c r="C512" s="724" t="s">
        <v>308</v>
      </c>
      <c r="D512" s="725"/>
      <c r="E512" s="725"/>
      <c r="F512" s="725"/>
      <c r="G512" s="725"/>
      <c r="H512" s="725"/>
      <c r="I512" s="725"/>
      <c r="J512" s="725"/>
      <c r="K512" s="725"/>
      <c r="L512" s="725"/>
      <c r="M512" s="725"/>
      <c r="N512" s="725"/>
      <c r="O512" s="725"/>
      <c r="P512" s="725"/>
      <c r="Q512" s="725"/>
      <c r="R512" s="725"/>
      <c r="S512" s="725"/>
      <c r="T512" s="725"/>
      <c r="U512" s="725"/>
      <c r="V512" s="725"/>
      <c r="W512" s="725"/>
      <c r="X512" s="725"/>
      <c r="Y512" s="726"/>
      <c r="Z512" s="714"/>
      <c r="AA512" s="715"/>
    </row>
    <row r="513" spans="1:27" ht="15" customHeight="1" x14ac:dyDescent="0.15">
      <c r="A513" s="564"/>
      <c r="B513" s="736"/>
      <c r="C513" s="732"/>
      <c r="D513" s="733"/>
      <c r="E513" s="733"/>
      <c r="F513" s="733"/>
      <c r="G513" s="733"/>
      <c r="H513" s="733"/>
      <c r="I513" s="733"/>
      <c r="J513" s="733"/>
      <c r="K513" s="733"/>
      <c r="L513" s="733"/>
      <c r="M513" s="733"/>
      <c r="N513" s="733"/>
      <c r="O513" s="733"/>
      <c r="P513" s="733"/>
      <c r="Q513" s="733"/>
      <c r="R513" s="733"/>
      <c r="S513" s="733"/>
      <c r="T513" s="733"/>
      <c r="U513" s="733"/>
      <c r="V513" s="733"/>
      <c r="W513" s="733"/>
      <c r="X513" s="733"/>
      <c r="Y513" s="734"/>
      <c r="Z513" s="716"/>
      <c r="AA513" s="717"/>
    </row>
    <row r="514" spans="1:27" ht="33" customHeight="1" x14ac:dyDescent="0.15">
      <c r="A514" s="564"/>
      <c r="B514" s="735" t="s">
        <v>10</v>
      </c>
      <c r="C514" s="724" t="s">
        <v>240</v>
      </c>
      <c r="D514" s="725"/>
      <c r="E514" s="725"/>
      <c r="F514" s="725"/>
      <c r="G514" s="725"/>
      <c r="H514" s="725"/>
      <c r="I514" s="725"/>
      <c r="J514" s="725"/>
      <c r="K514" s="725"/>
      <c r="L514" s="725"/>
      <c r="M514" s="725"/>
      <c r="N514" s="725"/>
      <c r="O514" s="725"/>
      <c r="P514" s="725"/>
      <c r="Q514" s="725"/>
      <c r="R514" s="725"/>
      <c r="S514" s="725"/>
      <c r="T514" s="725"/>
      <c r="U514" s="725"/>
      <c r="V514" s="725"/>
      <c r="W514" s="725"/>
      <c r="X514" s="725"/>
      <c r="Y514" s="726"/>
      <c r="Z514" s="714"/>
      <c r="AA514" s="715"/>
    </row>
    <row r="515" spans="1:27" s="54" customFormat="1" ht="33.75" customHeight="1" x14ac:dyDescent="0.15">
      <c r="A515" s="564"/>
      <c r="B515" s="736"/>
      <c r="C515" s="732"/>
      <c r="D515" s="733"/>
      <c r="E515" s="733"/>
      <c r="F515" s="733"/>
      <c r="G515" s="733"/>
      <c r="H515" s="733"/>
      <c r="I515" s="733"/>
      <c r="J515" s="733"/>
      <c r="K515" s="733"/>
      <c r="L515" s="733"/>
      <c r="M515" s="733"/>
      <c r="N515" s="733"/>
      <c r="O515" s="733"/>
      <c r="P515" s="733"/>
      <c r="Q515" s="733"/>
      <c r="R515" s="733"/>
      <c r="S515" s="733"/>
      <c r="T515" s="733"/>
      <c r="U515" s="733"/>
      <c r="V515" s="733"/>
      <c r="W515" s="733"/>
      <c r="X515" s="733"/>
      <c r="Y515" s="734"/>
      <c r="Z515" s="716"/>
      <c r="AA515" s="717"/>
    </row>
    <row r="516" spans="1:27" ht="12.75" customHeight="1" x14ac:dyDescent="0.15">
      <c r="A516" s="564"/>
      <c r="B516" s="735" t="s">
        <v>11</v>
      </c>
      <c r="C516" s="724" t="s">
        <v>241</v>
      </c>
      <c r="D516" s="725"/>
      <c r="E516" s="725"/>
      <c r="F516" s="725"/>
      <c r="G516" s="725"/>
      <c r="H516" s="725"/>
      <c r="I516" s="725"/>
      <c r="J516" s="725"/>
      <c r="K516" s="725"/>
      <c r="L516" s="725"/>
      <c r="M516" s="725"/>
      <c r="N516" s="725"/>
      <c r="O516" s="725"/>
      <c r="P516" s="725"/>
      <c r="Q516" s="725"/>
      <c r="R516" s="725"/>
      <c r="S516" s="725"/>
      <c r="T516" s="725"/>
      <c r="U516" s="725"/>
      <c r="V516" s="725"/>
      <c r="W516" s="725"/>
      <c r="X516" s="725"/>
      <c r="Y516" s="726"/>
      <c r="Z516" s="714"/>
      <c r="AA516" s="715"/>
    </row>
    <row r="517" spans="1:27" ht="12.75" customHeight="1" x14ac:dyDescent="0.15">
      <c r="A517" s="564"/>
      <c r="B517" s="736"/>
      <c r="C517" s="732"/>
      <c r="D517" s="733"/>
      <c r="E517" s="733"/>
      <c r="F517" s="733"/>
      <c r="G517" s="733"/>
      <c r="H517" s="733"/>
      <c r="I517" s="733"/>
      <c r="J517" s="733"/>
      <c r="K517" s="733"/>
      <c r="L517" s="733"/>
      <c r="M517" s="733"/>
      <c r="N517" s="733"/>
      <c r="O517" s="733"/>
      <c r="P517" s="733"/>
      <c r="Q517" s="733"/>
      <c r="R517" s="733"/>
      <c r="S517" s="733"/>
      <c r="T517" s="733"/>
      <c r="U517" s="733"/>
      <c r="V517" s="733"/>
      <c r="W517" s="733"/>
      <c r="X517" s="733"/>
      <c r="Y517" s="734"/>
      <c r="Z517" s="716"/>
      <c r="AA517" s="717"/>
    </row>
    <row r="518" spans="1:27" ht="12.75" customHeight="1" x14ac:dyDescent="0.15">
      <c r="A518" s="555"/>
      <c r="B518" s="555"/>
      <c r="C518" s="573"/>
      <c r="D518" s="573"/>
      <c r="E518" s="573"/>
      <c r="F518" s="573"/>
      <c r="G518" s="573"/>
      <c r="H518" s="573"/>
      <c r="I518" s="573"/>
      <c r="J518" s="573"/>
      <c r="K518" s="573"/>
      <c r="L518" s="573"/>
      <c r="M518" s="573"/>
      <c r="N518" s="573"/>
      <c r="O518" s="573"/>
      <c r="P518" s="573"/>
      <c r="Q518" s="573"/>
      <c r="R518" s="573"/>
      <c r="S518" s="573"/>
      <c r="T518" s="573"/>
      <c r="U518" s="573"/>
      <c r="V518" s="573"/>
      <c r="W518" s="573"/>
      <c r="X518" s="573"/>
      <c r="Y518" s="569"/>
      <c r="Z518" s="569"/>
      <c r="AA518" s="569"/>
    </row>
    <row r="519" spans="1:27" ht="18" customHeight="1" x14ac:dyDescent="0.15">
      <c r="A519" s="541" t="s">
        <v>289</v>
      </c>
      <c r="B519" s="536"/>
      <c r="C519" s="564"/>
      <c r="D519" s="564"/>
      <c r="E519" s="564"/>
      <c r="F519" s="564"/>
      <c r="G519" s="564"/>
      <c r="H519" s="564"/>
      <c r="I519" s="564"/>
      <c r="J519" s="522"/>
      <c r="K519" s="522"/>
      <c r="L519" s="522"/>
      <c r="M519" s="522"/>
      <c r="N519" s="522"/>
      <c r="O519" s="522"/>
      <c r="P519" s="522"/>
      <c r="Q519" s="522"/>
      <c r="R519" s="522"/>
      <c r="S519" s="523"/>
      <c r="T519" s="523"/>
      <c r="U519" s="523"/>
      <c r="V519" s="523"/>
      <c r="W519" s="523"/>
      <c r="X519" s="523"/>
      <c r="Y519" s="523"/>
      <c r="Z519" s="574"/>
      <c r="AA519" s="574"/>
    </row>
    <row r="520" spans="1:27" ht="30" customHeight="1" x14ac:dyDescent="0.15">
      <c r="A520" s="564"/>
      <c r="B520" s="735" t="s">
        <v>16</v>
      </c>
      <c r="C520" s="724" t="s">
        <v>309</v>
      </c>
      <c r="D520" s="725"/>
      <c r="E520" s="725"/>
      <c r="F520" s="725"/>
      <c r="G520" s="725"/>
      <c r="H520" s="725"/>
      <c r="I520" s="725"/>
      <c r="J520" s="725"/>
      <c r="K520" s="725"/>
      <c r="L520" s="725"/>
      <c r="M520" s="725"/>
      <c r="N520" s="725"/>
      <c r="O520" s="725"/>
      <c r="P520" s="725"/>
      <c r="Q520" s="725"/>
      <c r="R520" s="725"/>
      <c r="S520" s="725"/>
      <c r="T520" s="725"/>
      <c r="U520" s="725"/>
      <c r="V520" s="725"/>
      <c r="W520" s="725"/>
      <c r="X520" s="725"/>
      <c r="Y520" s="726"/>
      <c r="Z520" s="714"/>
      <c r="AA520" s="715"/>
    </row>
    <row r="521" spans="1:27" ht="30" customHeight="1" x14ac:dyDescent="0.15">
      <c r="A521" s="564"/>
      <c r="B521" s="736"/>
      <c r="C521" s="732"/>
      <c r="D521" s="733"/>
      <c r="E521" s="733"/>
      <c r="F521" s="733"/>
      <c r="G521" s="733"/>
      <c r="H521" s="733"/>
      <c r="I521" s="733"/>
      <c r="J521" s="733"/>
      <c r="K521" s="733"/>
      <c r="L521" s="733"/>
      <c r="M521" s="733"/>
      <c r="N521" s="733"/>
      <c r="O521" s="733"/>
      <c r="P521" s="733"/>
      <c r="Q521" s="733"/>
      <c r="R521" s="733"/>
      <c r="S521" s="733"/>
      <c r="T521" s="733"/>
      <c r="U521" s="733"/>
      <c r="V521" s="733"/>
      <c r="W521" s="733"/>
      <c r="X521" s="733"/>
      <c r="Y521" s="734"/>
      <c r="Z521" s="716"/>
      <c r="AA521" s="717"/>
    </row>
    <row r="522" spans="1:27" s="53" customFormat="1" ht="12.75" customHeight="1" x14ac:dyDescent="0.15">
      <c r="A522" s="555"/>
      <c r="B522" s="555"/>
      <c r="C522" s="573"/>
      <c r="D522" s="573"/>
      <c r="E522" s="573"/>
      <c r="F522" s="573"/>
      <c r="G522" s="573"/>
      <c r="H522" s="573"/>
      <c r="I522" s="573"/>
      <c r="J522" s="573"/>
      <c r="K522" s="573"/>
      <c r="L522" s="573"/>
      <c r="M522" s="573"/>
      <c r="N522" s="573"/>
      <c r="O522" s="573"/>
      <c r="P522" s="573"/>
      <c r="Q522" s="573"/>
      <c r="R522" s="573"/>
      <c r="S522" s="573"/>
      <c r="T522" s="573"/>
      <c r="U522" s="573"/>
      <c r="V522" s="573"/>
      <c r="W522" s="573"/>
      <c r="X522" s="573"/>
      <c r="Y522" s="573"/>
      <c r="Z522" s="569"/>
      <c r="AA522" s="569"/>
    </row>
    <row r="523" spans="1:27" s="709" customFormat="1" ht="18" customHeight="1" x14ac:dyDescent="0.15">
      <c r="A523" s="705" t="s">
        <v>974</v>
      </c>
      <c r="B523" s="706"/>
      <c r="C523" s="707"/>
      <c r="D523" s="707"/>
      <c r="E523" s="707"/>
      <c r="F523" s="707"/>
      <c r="G523" s="707"/>
      <c r="H523" s="707"/>
      <c r="I523" s="707"/>
      <c r="J523" s="708"/>
      <c r="K523" s="708"/>
      <c r="L523" s="708"/>
      <c r="M523" s="708"/>
      <c r="N523" s="708"/>
      <c r="O523" s="708"/>
      <c r="P523" s="708"/>
      <c r="Q523" s="708"/>
      <c r="R523" s="708"/>
      <c r="Z523" s="710"/>
      <c r="AA523" s="710"/>
    </row>
    <row r="524" spans="1:27" ht="30" customHeight="1" x14ac:dyDescent="0.15">
      <c r="A524" s="564"/>
      <c r="B524" s="763" t="s">
        <v>16</v>
      </c>
      <c r="C524" s="724" t="s">
        <v>507</v>
      </c>
      <c r="D524" s="725"/>
      <c r="E524" s="725"/>
      <c r="F524" s="725"/>
      <c r="G524" s="725"/>
      <c r="H524" s="725"/>
      <c r="I524" s="725"/>
      <c r="J524" s="725"/>
      <c r="K524" s="725"/>
      <c r="L524" s="725"/>
      <c r="M524" s="725"/>
      <c r="N524" s="725"/>
      <c r="O524" s="725"/>
      <c r="P524" s="725"/>
      <c r="Q524" s="725"/>
      <c r="R524" s="725"/>
      <c r="S524" s="725"/>
      <c r="T524" s="725"/>
      <c r="U524" s="725"/>
      <c r="V524" s="725"/>
      <c r="W524" s="725"/>
      <c r="X524" s="725"/>
      <c r="Y524" s="726"/>
      <c r="Z524" s="714"/>
      <c r="AA524" s="715"/>
    </row>
    <row r="525" spans="1:27" ht="40.5" customHeight="1" x14ac:dyDescent="0.15">
      <c r="A525" s="564"/>
      <c r="B525" s="763"/>
      <c r="C525" s="732"/>
      <c r="D525" s="733"/>
      <c r="E525" s="733"/>
      <c r="F525" s="733"/>
      <c r="G525" s="733"/>
      <c r="H525" s="733"/>
      <c r="I525" s="733"/>
      <c r="J525" s="733"/>
      <c r="K525" s="733"/>
      <c r="L525" s="733"/>
      <c r="M525" s="733"/>
      <c r="N525" s="733"/>
      <c r="O525" s="733"/>
      <c r="P525" s="733"/>
      <c r="Q525" s="733"/>
      <c r="R525" s="733"/>
      <c r="S525" s="733"/>
      <c r="T525" s="733"/>
      <c r="U525" s="733"/>
      <c r="V525" s="733"/>
      <c r="W525" s="733"/>
      <c r="X525" s="733"/>
      <c r="Y525" s="734"/>
      <c r="Z525" s="716"/>
      <c r="AA525" s="717"/>
    </row>
    <row r="526" spans="1:27" ht="12.75" customHeight="1" x14ac:dyDescent="0.15">
      <c r="A526" s="555"/>
      <c r="B526" s="555"/>
      <c r="C526" s="573"/>
      <c r="D526" s="573"/>
      <c r="E526" s="573"/>
      <c r="F526" s="573"/>
      <c r="G526" s="573"/>
      <c r="H526" s="573"/>
      <c r="I526" s="573"/>
      <c r="J526" s="573"/>
      <c r="K526" s="573"/>
      <c r="L526" s="573"/>
      <c r="M526" s="573"/>
      <c r="N526" s="573"/>
      <c r="O526" s="573"/>
      <c r="P526" s="573"/>
      <c r="Q526" s="573"/>
      <c r="R526" s="573"/>
      <c r="S526" s="573"/>
      <c r="T526" s="573"/>
      <c r="U526" s="573"/>
      <c r="V526" s="573"/>
      <c r="W526" s="573"/>
      <c r="X526" s="573"/>
      <c r="Y526" s="573"/>
      <c r="Z526" s="569"/>
      <c r="AA526" s="569"/>
    </row>
    <row r="527" spans="1:27" ht="18" customHeight="1" x14ac:dyDescent="0.15">
      <c r="A527" s="541" t="s">
        <v>290</v>
      </c>
      <c r="B527" s="536"/>
      <c r="C527" s="564"/>
      <c r="D527" s="564"/>
      <c r="E527" s="564"/>
      <c r="F527" s="564"/>
      <c r="G527" s="564"/>
      <c r="H527" s="564"/>
      <c r="I527" s="564"/>
      <c r="J527" s="522"/>
      <c r="K527" s="522"/>
      <c r="L527" s="522"/>
      <c r="M527" s="522"/>
      <c r="N527" s="522"/>
      <c r="O527" s="522"/>
      <c r="P527" s="522"/>
      <c r="Q527" s="522"/>
      <c r="R527" s="522"/>
      <c r="S527" s="523"/>
      <c r="T527" s="523"/>
      <c r="U527" s="523"/>
      <c r="V527" s="523"/>
      <c r="W527" s="523"/>
      <c r="X527" s="523"/>
      <c r="Y527" s="523"/>
      <c r="Z527" s="574"/>
      <c r="AA527" s="574"/>
    </row>
    <row r="528" spans="1:27" ht="22.5" customHeight="1" x14ac:dyDescent="0.15">
      <c r="A528" s="564"/>
      <c r="B528" s="735" t="s">
        <v>16</v>
      </c>
      <c r="C528" s="724" t="s">
        <v>323</v>
      </c>
      <c r="D528" s="725"/>
      <c r="E528" s="725"/>
      <c r="F528" s="725"/>
      <c r="G528" s="725"/>
      <c r="H528" s="725"/>
      <c r="I528" s="725"/>
      <c r="J528" s="725"/>
      <c r="K528" s="725"/>
      <c r="L528" s="725"/>
      <c r="M528" s="725"/>
      <c r="N528" s="725"/>
      <c r="O528" s="725"/>
      <c r="P528" s="725"/>
      <c r="Q528" s="725"/>
      <c r="R528" s="725"/>
      <c r="S528" s="725"/>
      <c r="T528" s="725"/>
      <c r="U528" s="725"/>
      <c r="V528" s="725"/>
      <c r="W528" s="725"/>
      <c r="X528" s="725"/>
      <c r="Y528" s="726"/>
      <c r="Z528" s="714"/>
      <c r="AA528" s="715"/>
    </row>
    <row r="529" spans="1:27" ht="22.5" customHeight="1" x14ac:dyDescent="0.15">
      <c r="A529" s="564"/>
      <c r="B529" s="736"/>
      <c r="C529" s="732"/>
      <c r="D529" s="733"/>
      <c r="E529" s="733"/>
      <c r="F529" s="733"/>
      <c r="G529" s="733"/>
      <c r="H529" s="733"/>
      <c r="I529" s="733"/>
      <c r="J529" s="733"/>
      <c r="K529" s="733"/>
      <c r="L529" s="733"/>
      <c r="M529" s="733"/>
      <c r="N529" s="733"/>
      <c r="O529" s="733"/>
      <c r="P529" s="733"/>
      <c r="Q529" s="733"/>
      <c r="R529" s="733"/>
      <c r="S529" s="733"/>
      <c r="T529" s="733"/>
      <c r="U529" s="733"/>
      <c r="V529" s="733"/>
      <c r="W529" s="733"/>
      <c r="X529" s="733"/>
      <c r="Y529" s="734"/>
      <c r="Z529" s="716"/>
      <c r="AA529" s="717"/>
    </row>
    <row r="530" spans="1:27" ht="12.75" customHeight="1" x14ac:dyDescent="0.15">
      <c r="A530" s="564"/>
      <c r="B530" s="735" t="s">
        <v>7</v>
      </c>
      <c r="C530" s="724" t="s">
        <v>242</v>
      </c>
      <c r="D530" s="725"/>
      <c r="E530" s="725"/>
      <c r="F530" s="725"/>
      <c r="G530" s="725"/>
      <c r="H530" s="725"/>
      <c r="I530" s="725"/>
      <c r="J530" s="725"/>
      <c r="K530" s="725"/>
      <c r="L530" s="725"/>
      <c r="M530" s="725"/>
      <c r="N530" s="725"/>
      <c r="O530" s="725"/>
      <c r="P530" s="725"/>
      <c r="Q530" s="725"/>
      <c r="R530" s="725"/>
      <c r="S530" s="725"/>
      <c r="T530" s="725"/>
      <c r="U530" s="725"/>
      <c r="V530" s="725"/>
      <c r="W530" s="725"/>
      <c r="X530" s="725"/>
      <c r="Y530" s="726"/>
      <c r="Z530" s="714"/>
      <c r="AA530" s="715"/>
    </row>
    <row r="531" spans="1:27" ht="12.75" customHeight="1" x14ac:dyDescent="0.15">
      <c r="A531" s="564"/>
      <c r="B531" s="736"/>
      <c r="C531" s="732"/>
      <c r="D531" s="733"/>
      <c r="E531" s="733"/>
      <c r="F531" s="733"/>
      <c r="G531" s="733"/>
      <c r="H531" s="733"/>
      <c r="I531" s="733"/>
      <c r="J531" s="733"/>
      <c r="K531" s="733"/>
      <c r="L531" s="733"/>
      <c r="M531" s="733"/>
      <c r="N531" s="733"/>
      <c r="O531" s="733"/>
      <c r="P531" s="733"/>
      <c r="Q531" s="733"/>
      <c r="R531" s="733"/>
      <c r="S531" s="733"/>
      <c r="T531" s="733"/>
      <c r="U531" s="733"/>
      <c r="V531" s="733"/>
      <c r="W531" s="733"/>
      <c r="X531" s="733"/>
      <c r="Y531" s="734"/>
      <c r="Z531" s="716"/>
      <c r="AA531" s="717"/>
    </row>
    <row r="532" spans="1:27" ht="12.75" customHeight="1" x14ac:dyDescent="0.15">
      <c r="A532" s="564"/>
      <c r="B532" s="555"/>
      <c r="C532" s="568"/>
      <c r="D532" s="568"/>
      <c r="E532" s="568"/>
      <c r="F532" s="568"/>
      <c r="G532" s="568"/>
      <c r="H532" s="568"/>
      <c r="I532" s="568"/>
      <c r="J532" s="568"/>
      <c r="K532" s="568"/>
      <c r="L532" s="568"/>
      <c r="M532" s="568"/>
      <c r="N532" s="568"/>
      <c r="O532" s="568"/>
      <c r="P532" s="568"/>
      <c r="Q532" s="568"/>
      <c r="R532" s="568"/>
      <c r="S532" s="568"/>
      <c r="T532" s="568"/>
      <c r="U532" s="568"/>
      <c r="V532" s="568"/>
      <c r="W532" s="568"/>
      <c r="X532" s="568"/>
      <c r="Y532" s="568"/>
      <c r="Z532" s="569"/>
      <c r="AA532" s="569"/>
    </row>
    <row r="533" spans="1:27" ht="18" customHeight="1" x14ac:dyDescent="0.15">
      <c r="A533" s="882" t="s">
        <v>492</v>
      </c>
      <c r="B533" s="882"/>
      <c r="C533" s="882"/>
      <c r="D533" s="882"/>
      <c r="E533" s="882"/>
      <c r="F533" s="882"/>
      <c r="G533" s="882"/>
      <c r="H533" s="882"/>
      <c r="I533" s="882"/>
      <c r="J533" s="882"/>
      <c r="K533" s="882"/>
      <c r="L533" s="568"/>
      <c r="M533" s="568"/>
      <c r="N533" s="568"/>
      <c r="O533" s="568"/>
      <c r="P533" s="568"/>
      <c r="Q533" s="568"/>
      <c r="R533" s="568"/>
      <c r="S533" s="568"/>
      <c r="T533" s="568"/>
      <c r="U533" s="568"/>
      <c r="V533" s="568"/>
      <c r="W533" s="568"/>
      <c r="X533" s="568"/>
      <c r="Y533" s="568"/>
      <c r="Z533" s="569"/>
      <c r="AA533" s="569"/>
    </row>
    <row r="534" spans="1:27" ht="18" customHeight="1" x14ac:dyDescent="0.15">
      <c r="A534" s="571"/>
      <c r="B534" s="735" t="s">
        <v>387</v>
      </c>
      <c r="C534" s="781" t="s">
        <v>655</v>
      </c>
      <c r="D534" s="782"/>
      <c r="E534" s="782"/>
      <c r="F534" s="782"/>
      <c r="G534" s="782"/>
      <c r="H534" s="782"/>
      <c r="I534" s="782"/>
      <c r="J534" s="782"/>
      <c r="K534" s="782"/>
      <c r="L534" s="782"/>
      <c r="M534" s="782"/>
      <c r="N534" s="782"/>
      <c r="O534" s="782"/>
      <c r="P534" s="782"/>
      <c r="Q534" s="782"/>
      <c r="R534" s="782"/>
      <c r="S534" s="782"/>
      <c r="T534" s="782"/>
      <c r="U534" s="782"/>
      <c r="V534" s="782"/>
      <c r="W534" s="782"/>
      <c r="X534" s="782"/>
      <c r="Y534" s="868"/>
      <c r="Z534" s="714"/>
      <c r="AA534" s="715"/>
    </row>
    <row r="535" spans="1:27" ht="18" customHeight="1" x14ac:dyDescent="0.15">
      <c r="A535" s="571"/>
      <c r="B535" s="736"/>
      <c r="C535" s="783"/>
      <c r="D535" s="784"/>
      <c r="E535" s="784"/>
      <c r="F535" s="784"/>
      <c r="G535" s="784"/>
      <c r="H535" s="784"/>
      <c r="I535" s="784"/>
      <c r="J535" s="784"/>
      <c r="K535" s="784"/>
      <c r="L535" s="784"/>
      <c r="M535" s="784"/>
      <c r="N535" s="784"/>
      <c r="O535" s="784"/>
      <c r="P535" s="784"/>
      <c r="Q535" s="784"/>
      <c r="R535" s="784"/>
      <c r="S535" s="784"/>
      <c r="T535" s="784"/>
      <c r="U535" s="784"/>
      <c r="V535" s="784"/>
      <c r="W535" s="784"/>
      <c r="X535" s="784"/>
      <c r="Y535" s="869"/>
      <c r="Z535" s="716"/>
      <c r="AA535" s="717"/>
    </row>
    <row r="536" spans="1:27" ht="28.5" customHeight="1" x14ac:dyDescent="0.15">
      <c r="A536" s="564"/>
      <c r="B536" s="735" t="s">
        <v>388</v>
      </c>
      <c r="C536" s="724" t="s">
        <v>491</v>
      </c>
      <c r="D536" s="725"/>
      <c r="E536" s="725"/>
      <c r="F536" s="725"/>
      <c r="G536" s="725"/>
      <c r="H536" s="725"/>
      <c r="I536" s="725"/>
      <c r="J536" s="725"/>
      <c r="K536" s="725"/>
      <c r="L536" s="725"/>
      <c r="M536" s="725"/>
      <c r="N536" s="725"/>
      <c r="O536" s="725"/>
      <c r="P536" s="725"/>
      <c r="Q536" s="725"/>
      <c r="R536" s="725"/>
      <c r="S536" s="725"/>
      <c r="T536" s="725"/>
      <c r="U536" s="725"/>
      <c r="V536" s="725"/>
      <c r="W536" s="725"/>
      <c r="X536" s="725"/>
      <c r="Y536" s="726"/>
      <c r="Z536" s="714"/>
      <c r="AA536" s="715"/>
    </row>
    <row r="537" spans="1:27" ht="28.5" customHeight="1" x14ac:dyDescent="0.15">
      <c r="A537" s="564"/>
      <c r="B537" s="736"/>
      <c r="C537" s="732"/>
      <c r="D537" s="733"/>
      <c r="E537" s="733"/>
      <c r="F537" s="733"/>
      <c r="G537" s="733"/>
      <c r="H537" s="733"/>
      <c r="I537" s="733"/>
      <c r="J537" s="733"/>
      <c r="K537" s="733"/>
      <c r="L537" s="733"/>
      <c r="M537" s="733"/>
      <c r="N537" s="733"/>
      <c r="O537" s="733"/>
      <c r="P537" s="733"/>
      <c r="Q537" s="733"/>
      <c r="R537" s="733"/>
      <c r="S537" s="733"/>
      <c r="T537" s="733"/>
      <c r="U537" s="733"/>
      <c r="V537" s="733"/>
      <c r="W537" s="733"/>
      <c r="X537" s="733"/>
      <c r="Y537" s="734"/>
      <c r="Z537" s="716"/>
      <c r="AA537" s="717"/>
    </row>
    <row r="538" spans="1:27" ht="22.5" customHeight="1" x14ac:dyDescent="0.15">
      <c r="A538" s="564"/>
      <c r="B538" s="735" t="s">
        <v>76</v>
      </c>
      <c r="C538" s="724" t="s">
        <v>654</v>
      </c>
      <c r="D538" s="725"/>
      <c r="E538" s="725"/>
      <c r="F538" s="725"/>
      <c r="G538" s="725"/>
      <c r="H538" s="725"/>
      <c r="I538" s="725"/>
      <c r="J538" s="725"/>
      <c r="K538" s="725"/>
      <c r="L538" s="725"/>
      <c r="M538" s="725"/>
      <c r="N538" s="725"/>
      <c r="O538" s="725"/>
      <c r="P538" s="725"/>
      <c r="Q538" s="725"/>
      <c r="R538" s="725"/>
      <c r="S538" s="725"/>
      <c r="T538" s="725"/>
      <c r="U538" s="725"/>
      <c r="V538" s="725"/>
      <c r="W538" s="725"/>
      <c r="X538" s="725"/>
      <c r="Y538" s="726"/>
      <c r="Z538" s="714"/>
      <c r="AA538" s="715"/>
    </row>
    <row r="539" spans="1:27" ht="21" customHeight="1" x14ac:dyDescent="0.15">
      <c r="A539" s="564"/>
      <c r="B539" s="736"/>
      <c r="C539" s="732"/>
      <c r="D539" s="733"/>
      <c r="E539" s="733"/>
      <c r="F539" s="733"/>
      <c r="G539" s="733"/>
      <c r="H539" s="733"/>
      <c r="I539" s="733"/>
      <c r="J539" s="733"/>
      <c r="K539" s="733"/>
      <c r="L539" s="733"/>
      <c r="M539" s="733"/>
      <c r="N539" s="733"/>
      <c r="O539" s="733"/>
      <c r="P539" s="733"/>
      <c r="Q539" s="733"/>
      <c r="R539" s="733"/>
      <c r="S539" s="733"/>
      <c r="T539" s="733"/>
      <c r="U539" s="733"/>
      <c r="V539" s="733"/>
      <c r="W539" s="733"/>
      <c r="X539" s="733"/>
      <c r="Y539" s="734"/>
      <c r="Z539" s="716"/>
      <c r="AA539" s="717"/>
    </row>
    <row r="540" spans="1:27" ht="21" customHeight="1" x14ac:dyDescent="0.15">
      <c r="A540" s="564"/>
      <c r="B540" s="774" t="s">
        <v>656</v>
      </c>
      <c r="C540" s="724" t="s">
        <v>657</v>
      </c>
      <c r="D540" s="725"/>
      <c r="E540" s="725"/>
      <c r="F540" s="725"/>
      <c r="G540" s="725"/>
      <c r="H540" s="725"/>
      <c r="I540" s="725"/>
      <c r="J540" s="725"/>
      <c r="K540" s="725"/>
      <c r="L540" s="725"/>
      <c r="M540" s="725"/>
      <c r="N540" s="725"/>
      <c r="O540" s="725"/>
      <c r="P540" s="725"/>
      <c r="Q540" s="725"/>
      <c r="R540" s="725"/>
      <c r="S540" s="725"/>
      <c r="T540" s="725"/>
      <c r="U540" s="725"/>
      <c r="V540" s="725"/>
      <c r="W540" s="725"/>
      <c r="X540" s="725"/>
      <c r="Y540" s="726"/>
      <c r="Z540" s="714"/>
      <c r="AA540" s="715"/>
    </row>
    <row r="541" spans="1:27" ht="21" customHeight="1" x14ac:dyDescent="0.15">
      <c r="A541" s="564"/>
      <c r="B541" s="752"/>
      <c r="C541" s="732"/>
      <c r="D541" s="733"/>
      <c r="E541" s="733"/>
      <c r="F541" s="733"/>
      <c r="G541" s="733"/>
      <c r="H541" s="733"/>
      <c r="I541" s="733"/>
      <c r="J541" s="733"/>
      <c r="K541" s="733"/>
      <c r="L541" s="733"/>
      <c r="M541" s="733"/>
      <c r="N541" s="733"/>
      <c r="O541" s="733"/>
      <c r="P541" s="733"/>
      <c r="Q541" s="733"/>
      <c r="R541" s="733"/>
      <c r="S541" s="733"/>
      <c r="T541" s="733"/>
      <c r="U541" s="733"/>
      <c r="V541" s="733"/>
      <c r="W541" s="733"/>
      <c r="X541" s="733"/>
      <c r="Y541" s="734"/>
      <c r="Z541" s="716"/>
      <c r="AA541" s="717"/>
    </row>
    <row r="542" spans="1:27" ht="15" customHeight="1" x14ac:dyDescent="0.15">
      <c r="A542" s="564"/>
      <c r="B542" s="555"/>
      <c r="C542" s="568"/>
      <c r="D542" s="568"/>
      <c r="E542" s="568"/>
      <c r="F542" s="568"/>
      <c r="G542" s="568"/>
      <c r="H542" s="568"/>
      <c r="I542" s="568"/>
      <c r="J542" s="568"/>
      <c r="K542" s="568"/>
      <c r="L542" s="568"/>
      <c r="M542" s="568"/>
      <c r="N542" s="568"/>
      <c r="O542" s="568"/>
      <c r="P542" s="568"/>
      <c r="Q542" s="568"/>
      <c r="R542" s="568"/>
      <c r="S542" s="568"/>
      <c r="T542" s="568"/>
      <c r="U542" s="568"/>
      <c r="V542" s="568"/>
      <c r="W542" s="568"/>
      <c r="X542" s="568"/>
      <c r="Y542" s="568"/>
      <c r="Z542" s="569"/>
      <c r="AA542" s="569"/>
    </row>
    <row r="543" spans="1:27" ht="24" customHeight="1" x14ac:dyDescent="0.15">
      <c r="A543" s="622" t="s">
        <v>944</v>
      </c>
      <c r="B543" s="555"/>
      <c r="C543" s="623"/>
      <c r="D543" s="555"/>
      <c r="E543" s="555"/>
      <c r="F543" s="555"/>
      <c r="G543" s="555"/>
      <c r="H543" s="555"/>
      <c r="I543" s="555"/>
      <c r="J543" s="558"/>
      <c r="K543" s="558"/>
      <c r="L543" s="558"/>
      <c r="M543" s="558"/>
      <c r="N543" s="558"/>
      <c r="O543" s="558"/>
      <c r="P543" s="558"/>
      <c r="Q543" s="558"/>
      <c r="R543" s="558"/>
      <c r="S543" s="560"/>
      <c r="T543" s="560"/>
      <c r="U543" s="560"/>
      <c r="V543" s="560"/>
      <c r="W543" s="560"/>
      <c r="X543" s="560"/>
      <c r="Y543" s="560"/>
      <c r="Z543" s="569"/>
      <c r="AA543" s="569"/>
    </row>
    <row r="544" spans="1:27" ht="18" customHeight="1" x14ac:dyDescent="0.15">
      <c r="A544" s="541" t="s">
        <v>329</v>
      </c>
      <c r="B544" s="536"/>
      <c r="C544" s="564"/>
      <c r="D544" s="564"/>
      <c r="E544" s="564"/>
      <c r="F544" s="564"/>
      <c r="G544" s="564"/>
      <c r="H544" s="564"/>
      <c r="I544" s="564"/>
      <c r="J544" s="522"/>
      <c r="K544" s="522"/>
      <c r="L544" s="522"/>
      <c r="M544" s="522"/>
      <c r="N544" s="522"/>
      <c r="O544" s="522"/>
      <c r="P544" s="522"/>
      <c r="Q544" s="522"/>
      <c r="R544" s="522"/>
      <c r="S544" s="523"/>
      <c r="T544" s="523"/>
      <c r="U544" s="523"/>
      <c r="V544" s="523"/>
      <c r="W544" s="523"/>
      <c r="X544" s="523"/>
      <c r="Y544" s="523"/>
      <c r="Z544" s="566"/>
      <c r="AA544" s="566"/>
    </row>
    <row r="545" spans="1:52" ht="11.25" customHeight="1" x14ac:dyDescent="0.15">
      <c r="A545" s="564"/>
      <c r="B545" s="735" t="s">
        <v>16</v>
      </c>
      <c r="C545" s="724" t="s">
        <v>364</v>
      </c>
      <c r="D545" s="725"/>
      <c r="E545" s="725"/>
      <c r="F545" s="725"/>
      <c r="G545" s="725"/>
      <c r="H545" s="725"/>
      <c r="I545" s="725"/>
      <c r="J545" s="725"/>
      <c r="K545" s="725"/>
      <c r="L545" s="725"/>
      <c r="M545" s="725"/>
      <c r="N545" s="725"/>
      <c r="O545" s="725"/>
      <c r="P545" s="725"/>
      <c r="Q545" s="725"/>
      <c r="R545" s="725"/>
      <c r="S545" s="725"/>
      <c r="T545" s="725"/>
      <c r="U545" s="725"/>
      <c r="V545" s="725"/>
      <c r="W545" s="725"/>
      <c r="X545" s="725"/>
      <c r="Y545" s="726"/>
      <c r="Z545" s="714"/>
      <c r="AA545" s="715"/>
    </row>
    <row r="546" spans="1:52" s="60" customFormat="1" ht="11.25" customHeight="1" x14ac:dyDescent="0.15">
      <c r="A546" s="564"/>
      <c r="B546" s="736"/>
      <c r="C546" s="732"/>
      <c r="D546" s="733"/>
      <c r="E546" s="733"/>
      <c r="F546" s="733"/>
      <c r="G546" s="733"/>
      <c r="H546" s="733"/>
      <c r="I546" s="733"/>
      <c r="J546" s="733"/>
      <c r="K546" s="733"/>
      <c r="L546" s="733"/>
      <c r="M546" s="733"/>
      <c r="N546" s="733"/>
      <c r="O546" s="733"/>
      <c r="P546" s="733"/>
      <c r="Q546" s="733"/>
      <c r="R546" s="733"/>
      <c r="S546" s="733"/>
      <c r="T546" s="733"/>
      <c r="U546" s="733"/>
      <c r="V546" s="733"/>
      <c r="W546" s="733"/>
      <c r="X546" s="733"/>
      <c r="Y546" s="734"/>
      <c r="Z546" s="716"/>
      <c r="AA546" s="717"/>
      <c r="AE546" s="61"/>
      <c r="AF546" s="61"/>
      <c r="AG546" s="61"/>
      <c r="AH546" s="61"/>
      <c r="AI546" s="61"/>
      <c r="AJ546" s="61"/>
      <c r="AK546" s="61"/>
      <c r="AL546" s="61"/>
      <c r="AM546" s="61"/>
      <c r="AN546" s="61"/>
      <c r="AO546" s="61"/>
      <c r="AP546" s="61"/>
      <c r="AQ546" s="61"/>
      <c r="AR546" s="61"/>
      <c r="AS546" s="61"/>
      <c r="AT546" s="61"/>
      <c r="AU546" s="61"/>
      <c r="AV546" s="61"/>
      <c r="AW546" s="61"/>
      <c r="AX546" s="61"/>
      <c r="AY546" s="61"/>
      <c r="AZ546" s="61"/>
    </row>
    <row r="547" spans="1:52" ht="11.25" customHeight="1" x14ac:dyDescent="0.15">
      <c r="A547" s="564"/>
      <c r="B547" s="735" t="s">
        <v>7</v>
      </c>
      <c r="C547" s="724" t="s">
        <v>221</v>
      </c>
      <c r="D547" s="725"/>
      <c r="E547" s="725"/>
      <c r="F547" s="725"/>
      <c r="G547" s="725"/>
      <c r="H547" s="725"/>
      <c r="I547" s="725"/>
      <c r="J547" s="725"/>
      <c r="K547" s="725"/>
      <c r="L547" s="725"/>
      <c r="M547" s="725"/>
      <c r="N547" s="725"/>
      <c r="O547" s="725"/>
      <c r="P547" s="725"/>
      <c r="Q547" s="725"/>
      <c r="R547" s="725"/>
      <c r="S547" s="725"/>
      <c r="T547" s="725"/>
      <c r="U547" s="725"/>
      <c r="V547" s="725"/>
      <c r="W547" s="725"/>
      <c r="X547" s="725"/>
      <c r="Y547" s="726"/>
      <c r="Z547" s="714"/>
      <c r="AA547" s="715"/>
    </row>
    <row r="548" spans="1:52" s="60" customFormat="1" ht="11.25" customHeight="1" x14ac:dyDescent="0.15">
      <c r="A548" s="564"/>
      <c r="B548" s="736"/>
      <c r="C548" s="732"/>
      <c r="D548" s="733"/>
      <c r="E548" s="733"/>
      <c r="F548" s="733"/>
      <c r="G548" s="733"/>
      <c r="H548" s="733"/>
      <c r="I548" s="733"/>
      <c r="J548" s="733"/>
      <c r="K548" s="733"/>
      <c r="L548" s="733"/>
      <c r="M548" s="733"/>
      <c r="N548" s="733"/>
      <c r="O548" s="733"/>
      <c r="P548" s="733"/>
      <c r="Q548" s="733"/>
      <c r="R548" s="733"/>
      <c r="S548" s="733"/>
      <c r="T548" s="733"/>
      <c r="U548" s="733"/>
      <c r="V548" s="733"/>
      <c r="W548" s="733"/>
      <c r="X548" s="733"/>
      <c r="Y548" s="734"/>
      <c r="Z548" s="716"/>
      <c r="AA548" s="717"/>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row>
    <row r="549" spans="1:52" ht="11.25" customHeight="1" x14ac:dyDescent="0.15">
      <c r="A549" s="564"/>
      <c r="B549" s="735" t="s">
        <v>17</v>
      </c>
      <c r="C549" s="839" t="s">
        <v>222</v>
      </c>
      <c r="D549" s="839"/>
      <c r="E549" s="839"/>
      <c r="F549" s="839"/>
      <c r="G549" s="839"/>
      <c r="H549" s="839"/>
      <c r="I549" s="839"/>
      <c r="J549" s="839"/>
      <c r="K549" s="839"/>
      <c r="L549" s="839"/>
      <c r="M549" s="839"/>
      <c r="N549" s="839"/>
      <c r="O549" s="839"/>
      <c r="P549" s="839"/>
      <c r="Q549" s="839"/>
      <c r="R549" s="839"/>
      <c r="S549" s="839"/>
      <c r="T549" s="839"/>
      <c r="U549" s="839"/>
      <c r="V549" s="839"/>
      <c r="W549" s="839"/>
      <c r="X549" s="839"/>
      <c r="Y549" s="839"/>
      <c r="Z549" s="714"/>
      <c r="AA549" s="715"/>
    </row>
    <row r="550" spans="1:52" ht="11.25" customHeight="1" x14ac:dyDescent="0.15">
      <c r="A550" s="564"/>
      <c r="B550" s="736"/>
      <c r="C550" s="840"/>
      <c r="D550" s="840"/>
      <c r="E550" s="840"/>
      <c r="F550" s="840"/>
      <c r="G550" s="840"/>
      <c r="H550" s="840"/>
      <c r="I550" s="840"/>
      <c r="J550" s="840"/>
      <c r="K550" s="840"/>
      <c r="L550" s="840"/>
      <c r="M550" s="840"/>
      <c r="N550" s="840"/>
      <c r="O550" s="840"/>
      <c r="P550" s="840"/>
      <c r="Q550" s="840"/>
      <c r="R550" s="840"/>
      <c r="S550" s="840"/>
      <c r="T550" s="840"/>
      <c r="U550" s="840"/>
      <c r="V550" s="840"/>
      <c r="W550" s="840"/>
      <c r="X550" s="840"/>
      <c r="Y550" s="840"/>
      <c r="Z550" s="716"/>
      <c r="AA550" s="717"/>
    </row>
    <row r="551" spans="1:52" ht="11.25" customHeight="1" x14ac:dyDescent="0.15">
      <c r="A551" s="564"/>
      <c r="B551" s="735" t="s">
        <v>9</v>
      </c>
      <c r="C551" s="756" t="s">
        <v>223</v>
      </c>
      <c r="D551" s="756"/>
      <c r="E551" s="756"/>
      <c r="F551" s="756"/>
      <c r="G551" s="756"/>
      <c r="H551" s="756"/>
      <c r="I551" s="756"/>
      <c r="J551" s="756"/>
      <c r="K551" s="756"/>
      <c r="L551" s="756"/>
      <c r="M551" s="756"/>
      <c r="N551" s="756"/>
      <c r="O551" s="756"/>
      <c r="P551" s="756"/>
      <c r="Q551" s="756"/>
      <c r="R551" s="756"/>
      <c r="S551" s="756"/>
      <c r="T551" s="756"/>
      <c r="U551" s="756"/>
      <c r="V551" s="756"/>
      <c r="W551" s="756"/>
      <c r="X551" s="756"/>
      <c r="Y551" s="756"/>
      <c r="Z551" s="714"/>
      <c r="AA551" s="715"/>
    </row>
    <row r="552" spans="1:52" ht="11.25" customHeight="1" x14ac:dyDescent="0.15">
      <c r="A552" s="564"/>
      <c r="B552" s="736"/>
      <c r="C552" s="756"/>
      <c r="D552" s="756"/>
      <c r="E552" s="756"/>
      <c r="F552" s="756"/>
      <c r="G552" s="756"/>
      <c r="H552" s="756"/>
      <c r="I552" s="756"/>
      <c r="J552" s="756"/>
      <c r="K552" s="756"/>
      <c r="L552" s="756"/>
      <c r="M552" s="756"/>
      <c r="N552" s="756"/>
      <c r="O552" s="756"/>
      <c r="P552" s="756"/>
      <c r="Q552" s="756"/>
      <c r="R552" s="756"/>
      <c r="S552" s="756"/>
      <c r="T552" s="756"/>
      <c r="U552" s="756"/>
      <c r="V552" s="756"/>
      <c r="W552" s="756"/>
      <c r="X552" s="756"/>
      <c r="Y552" s="756"/>
      <c r="Z552" s="716"/>
      <c r="AA552" s="717"/>
    </row>
    <row r="553" spans="1:52" ht="11.25" customHeight="1" x14ac:dyDescent="0.15">
      <c r="A553" s="564"/>
      <c r="B553" s="735" t="s">
        <v>8</v>
      </c>
      <c r="C553" s="756" t="s">
        <v>311</v>
      </c>
      <c r="D553" s="756"/>
      <c r="E553" s="756"/>
      <c r="F553" s="756"/>
      <c r="G553" s="756"/>
      <c r="H553" s="756"/>
      <c r="I553" s="756"/>
      <c r="J553" s="756"/>
      <c r="K553" s="756"/>
      <c r="L553" s="756"/>
      <c r="M553" s="756"/>
      <c r="N553" s="756"/>
      <c r="O553" s="756"/>
      <c r="P553" s="756"/>
      <c r="Q553" s="756"/>
      <c r="R553" s="756"/>
      <c r="S553" s="756"/>
      <c r="T553" s="756"/>
      <c r="U553" s="756"/>
      <c r="V553" s="756"/>
      <c r="W553" s="756"/>
      <c r="X553" s="756"/>
      <c r="Y553" s="756"/>
      <c r="Z553" s="714"/>
      <c r="AA553" s="715"/>
    </row>
    <row r="554" spans="1:52" ht="11.25" customHeight="1" x14ac:dyDescent="0.15">
      <c r="A554" s="564"/>
      <c r="B554" s="736"/>
      <c r="C554" s="756"/>
      <c r="D554" s="756"/>
      <c r="E554" s="756"/>
      <c r="F554" s="756"/>
      <c r="G554" s="756"/>
      <c r="H554" s="756"/>
      <c r="I554" s="756"/>
      <c r="J554" s="756"/>
      <c r="K554" s="756"/>
      <c r="L554" s="756"/>
      <c r="M554" s="756"/>
      <c r="N554" s="756"/>
      <c r="O554" s="756"/>
      <c r="P554" s="756"/>
      <c r="Q554" s="756"/>
      <c r="R554" s="756"/>
      <c r="S554" s="756"/>
      <c r="T554" s="756"/>
      <c r="U554" s="756"/>
      <c r="V554" s="756"/>
      <c r="W554" s="756"/>
      <c r="X554" s="756"/>
      <c r="Y554" s="756"/>
      <c r="Z554" s="716"/>
      <c r="AA554" s="717"/>
    </row>
    <row r="555" spans="1:52" ht="12.75" customHeight="1" x14ac:dyDescent="0.15">
      <c r="A555" s="622"/>
      <c r="B555" s="555"/>
      <c r="C555" s="623"/>
      <c r="D555" s="555"/>
      <c r="E555" s="555"/>
      <c r="F555" s="555"/>
      <c r="G555" s="555"/>
      <c r="H555" s="555"/>
      <c r="I555" s="555"/>
      <c r="J555" s="558"/>
      <c r="K555" s="558"/>
      <c r="L555" s="558"/>
      <c r="M555" s="558"/>
      <c r="N555" s="558"/>
      <c r="O555" s="558"/>
      <c r="P555" s="558"/>
      <c r="Q555" s="558"/>
      <c r="R555" s="558"/>
      <c r="S555" s="560"/>
      <c r="T555" s="560"/>
      <c r="U555" s="560"/>
      <c r="V555" s="560"/>
      <c r="W555" s="560"/>
      <c r="X555" s="560"/>
      <c r="Y555" s="560"/>
      <c r="Z555" s="569"/>
      <c r="AA555" s="569"/>
    </row>
    <row r="556" spans="1:52" ht="12.75" customHeight="1" x14ac:dyDescent="0.15">
      <c r="A556" s="622"/>
      <c r="B556" s="555"/>
      <c r="C556" s="623"/>
      <c r="D556" s="555"/>
      <c r="E556" s="555"/>
      <c r="F556" s="555"/>
      <c r="G556" s="555"/>
      <c r="H556" s="555"/>
      <c r="I556" s="555"/>
      <c r="J556" s="558"/>
      <c r="K556" s="558"/>
      <c r="L556" s="558"/>
      <c r="M556" s="558"/>
      <c r="N556" s="558"/>
      <c r="O556" s="558"/>
      <c r="P556" s="558"/>
      <c r="Q556" s="558"/>
      <c r="R556" s="558"/>
      <c r="S556" s="560"/>
      <c r="T556" s="560"/>
      <c r="U556" s="560"/>
      <c r="V556" s="560"/>
      <c r="W556" s="560"/>
      <c r="X556" s="560"/>
      <c r="Y556" s="560"/>
      <c r="Z556" s="569"/>
      <c r="AA556" s="569"/>
    </row>
    <row r="557" spans="1:52" ht="18" customHeight="1" x14ac:dyDescent="0.15">
      <c r="A557" s="624" t="s">
        <v>874</v>
      </c>
      <c r="B557" s="624"/>
      <c r="C557" s="624"/>
      <c r="D557" s="624"/>
      <c r="E557" s="624"/>
      <c r="F557" s="624"/>
      <c r="G557" s="624"/>
      <c r="H557" s="555"/>
      <c r="I557" s="555"/>
      <c r="J557" s="558"/>
      <c r="K557" s="558"/>
      <c r="L557" s="558"/>
      <c r="M557" s="558"/>
      <c r="N557" s="558"/>
      <c r="O557" s="558"/>
      <c r="P557" s="558"/>
      <c r="Q557" s="558"/>
      <c r="R557" s="558"/>
      <c r="S557" s="560"/>
      <c r="T557" s="560"/>
      <c r="U557" s="560"/>
      <c r="V557" s="560"/>
      <c r="W557" s="560"/>
      <c r="X557" s="560"/>
      <c r="Y557" s="560"/>
      <c r="Z557" s="569"/>
      <c r="AA557" s="569"/>
    </row>
    <row r="558" spans="1:52" ht="15" customHeight="1" x14ac:dyDescent="0.15">
      <c r="A558" s="564"/>
      <c r="B558" s="735" t="s">
        <v>16</v>
      </c>
      <c r="C558" s="724" t="s">
        <v>690</v>
      </c>
      <c r="D558" s="725"/>
      <c r="E558" s="725"/>
      <c r="F558" s="725"/>
      <c r="G558" s="725"/>
      <c r="H558" s="725"/>
      <c r="I558" s="725"/>
      <c r="J558" s="725"/>
      <c r="K558" s="725"/>
      <c r="L558" s="725"/>
      <c r="M558" s="725"/>
      <c r="N558" s="725"/>
      <c r="O558" s="725"/>
      <c r="P558" s="725"/>
      <c r="Q558" s="725"/>
      <c r="R558" s="725"/>
      <c r="S558" s="725"/>
      <c r="T558" s="725"/>
      <c r="U558" s="725"/>
      <c r="V558" s="725"/>
      <c r="W558" s="725"/>
      <c r="X558" s="725"/>
      <c r="Y558" s="726"/>
      <c r="Z558" s="714"/>
      <c r="AA558" s="715"/>
    </row>
    <row r="559" spans="1:52" s="53" customFormat="1" ht="15" customHeight="1" x14ac:dyDescent="0.15">
      <c r="A559" s="564"/>
      <c r="B559" s="736"/>
      <c r="C559" s="732"/>
      <c r="D559" s="733"/>
      <c r="E559" s="733"/>
      <c r="F559" s="733"/>
      <c r="G559" s="733"/>
      <c r="H559" s="733"/>
      <c r="I559" s="733"/>
      <c r="J559" s="733"/>
      <c r="K559" s="733"/>
      <c r="L559" s="733"/>
      <c r="M559" s="733"/>
      <c r="N559" s="733"/>
      <c r="O559" s="733"/>
      <c r="P559" s="733"/>
      <c r="Q559" s="733"/>
      <c r="R559" s="733"/>
      <c r="S559" s="733"/>
      <c r="T559" s="733"/>
      <c r="U559" s="733"/>
      <c r="V559" s="733"/>
      <c r="W559" s="733"/>
      <c r="X559" s="733"/>
      <c r="Y559" s="734"/>
      <c r="Z559" s="716"/>
      <c r="AA559" s="717"/>
    </row>
    <row r="560" spans="1:52" s="53" customFormat="1" ht="15" customHeight="1" x14ac:dyDescent="0.15">
      <c r="A560" s="564"/>
      <c r="B560" s="735" t="s">
        <v>388</v>
      </c>
      <c r="C560" s="724" t="s">
        <v>693</v>
      </c>
      <c r="D560" s="725"/>
      <c r="E560" s="725"/>
      <c r="F560" s="725"/>
      <c r="G560" s="725"/>
      <c r="H560" s="725"/>
      <c r="I560" s="725"/>
      <c r="J560" s="725"/>
      <c r="K560" s="725"/>
      <c r="L560" s="725"/>
      <c r="M560" s="725"/>
      <c r="N560" s="725"/>
      <c r="O560" s="725"/>
      <c r="P560" s="725"/>
      <c r="Q560" s="725"/>
      <c r="R560" s="725"/>
      <c r="S560" s="725"/>
      <c r="T560" s="725"/>
      <c r="U560" s="725"/>
      <c r="V560" s="725"/>
      <c r="W560" s="725"/>
      <c r="X560" s="725"/>
      <c r="Y560" s="726"/>
      <c r="Z560" s="607"/>
      <c r="AA560" s="608"/>
    </row>
    <row r="561" spans="1:27" s="53" customFormat="1" ht="15" customHeight="1" x14ac:dyDescent="0.15">
      <c r="A561" s="564"/>
      <c r="B561" s="736"/>
      <c r="C561" s="732"/>
      <c r="D561" s="733"/>
      <c r="E561" s="733"/>
      <c r="F561" s="733"/>
      <c r="G561" s="733"/>
      <c r="H561" s="733"/>
      <c r="I561" s="733"/>
      <c r="J561" s="733"/>
      <c r="K561" s="733"/>
      <c r="L561" s="733"/>
      <c r="M561" s="733"/>
      <c r="N561" s="733"/>
      <c r="O561" s="733"/>
      <c r="P561" s="733"/>
      <c r="Q561" s="733"/>
      <c r="R561" s="733"/>
      <c r="S561" s="733"/>
      <c r="T561" s="733"/>
      <c r="U561" s="733"/>
      <c r="V561" s="733"/>
      <c r="W561" s="733"/>
      <c r="X561" s="733"/>
      <c r="Y561" s="734"/>
      <c r="Z561" s="607"/>
      <c r="AA561" s="608"/>
    </row>
    <row r="562" spans="1:27" s="53" customFormat="1" ht="22.5" customHeight="1" x14ac:dyDescent="0.15">
      <c r="A562" s="564"/>
      <c r="B562" s="735" t="s">
        <v>76</v>
      </c>
      <c r="C562" s="724" t="s">
        <v>864</v>
      </c>
      <c r="D562" s="725"/>
      <c r="E562" s="725"/>
      <c r="F562" s="725"/>
      <c r="G562" s="725"/>
      <c r="H562" s="725"/>
      <c r="I562" s="725"/>
      <c r="J562" s="725"/>
      <c r="K562" s="725"/>
      <c r="L562" s="725"/>
      <c r="M562" s="725"/>
      <c r="N562" s="725"/>
      <c r="O562" s="725"/>
      <c r="P562" s="725"/>
      <c r="Q562" s="725"/>
      <c r="R562" s="725"/>
      <c r="S562" s="725"/>
      <c r="T562" s="725"/>
      <c r="U562" s="725"/>
      <c r="V562" s="725"/>
      <c r="W562" s="725"/>
      <c r="X562" s="725"/>
      <c r="Y562" s="726"/>
      <c r="Z562" s="607"/>
      <c r="AA562" s="608"/>
    </row>
    <row r="563" spans="1:27" s="53" customFormat="1" ht="21" customHeight="1" x14ac:dyDescent="0.15">
      <c r="A563" s="564"/>
      <c r="B563" s="736"/>
      <c r="C563" s="732"/>
      <c r="D563" s="733"/>
      <c r="E563" s="733"/>
      <c r="F563" s="733"/>
      <c r="G563" s="733"/>
      <c r="H563" s="733"/>
      <c r="I563" s="733"/>
      <c r="J563" s="733"/>
      <c r="K563" s="733"/>
      <c r="L563" s="733"/>
      <c r="M563" s="733"/>
      <c r="N563" s="733"/>
      <c r="O563" s="733"/>
      <c r="P563" s="733"/>
      <c r="Q563" s="733"/>
      <c r="R563" s="733"/>
      <c r="S563" s="733"/>
      <c r="T563" s="733"/>
      <c r="U563" s="733"/>
      <c r="V563" s="733"/>
      <c r="W563" s="733"/>
      <c r="X563" s="733"/>
      <c r="Y563" s="734"/>
      <c r="Z563" s="607"/>
      <c r="AA563" s="608"/>
    </row>
    <row r="564" spans="1:27" s="53" customFormat="1" ht="37.5" customHeight="1" x14ac:dyDescent="0.15">
      <c r="A564" s="564"/>
      <c r="B564" s="735" t="s">
        <v>865</v>
      </c>
      <c r="C564" s="905" t="s">
        <v>945</v>
      </c>
      <c r="D564" s="906"/>
      <c r="E564" s="906"/>
      <c r="F564" s="906"/>
      <c r="G564" s="906"/>
      <c r="H564" s="906"/>
      <c r="I564" s="906"/>
      <c r="J564" s="906"/>
      <c r="K564" s="906"/>
      <c r="L564" s="906"/>
      <c r="M564" s="906"/>
      <c r="N564" s="906"/>
      <c r="O564" s="906"/>
      <c r="P564" s="906"/>
      <c r="Q564" s="906"/>
      <c r="R564" s="906"/>
      <c r="S564" s="906"/>
      <c r="T564" s="906"/>
      <c r="U564" s="906"/>
      <c r="V564" s="906"/>
      <c r="W564" s="906"/>
      <c r="X564" s="906"/>
      <c r="Y564" s="907"/>
      <c r="Z564" s="714"/>
      <c r="AA564" s="715"/>
    </row>
    <row r="565" spans="1:27" s="53" customFormat="1" ht="37.5" customHeight="1" x14ac:dyDescent="0.15">
      <c r="A565" s="564"/>
      <c r="B565" s="736"/>
      <c r="C565" s="908"/>
      <c r="D565" s="909"/>
      <c r="E565" s="909"/>
      <c r="F565" s="909"/>
      <c r="G565" s="909"/>
      <c r="H565" s="909"/>
      <c r="I565" s="909"/>
      <c r="J565" s="909"/>
      <c r="K565" s="909"/>
      <c r="L565" s="909"/>
      <c r="M565" s="909"/>
      <c r="N565" s="909"/>
      <c r="O565" s="909"/>
      <c r="P565" s="909"/>
      <c r="Q565" s="909"/>
      <c r="R565" s="909"/>
      <c r="S565" s="909"/>
      <c r="T565" s="909"/>
      <c r="U565" s="909"/>
      <c r="V565" s="909"/>
      <c r="W565" s="909"/>
      <c r="X565" s="909"/>
      <c r="Y565" s="910"/>
      <c r="Z565" s="716"/>
      <c r="AA565" s="717"/>
    </row>
    <row r="566" spans="1:27" s="53" customFormat="1" ht="42.75" customHeight="1" x14ac:dyDescent="0.15">
      <c r="A566" s="564"/>
      <c r="B566" s="735" t="s">
        <v>866</v>
      </c>
      <c r="C566" s="724" t="s">
        <v>867</v>
      </c>
      <c r="D566" s="725"/>
      <c r="E566" s="725"/>
      <c r="F566" s="725"/>
      <c r="G566" s="725"/>
      <c r="H566" s="725"/>
      <c r="I566" s="725"/>
      <c r="J566" s="725"/>
      <c r="K566" s="725"/>
      <c r="L566" s="725"/>
      <c r="M566" s="725"/>
      <c r="N566" s="725"/>
      <c r="O566" s="725"/>
      <c r="P566" s="725"/>
      <c r="Q566" s="725"/>
      <c r="R566" s="725"/>
      <c r="S566" s="725"/>
      <c r="T566" s="725"/>
      <c r="U566" s="725"/>
      <c r="V566" s="725"/>
      <c r="W566" s="725"/>
      <c r="X566" s="725"/>
      <c r="Y566" s="726"/>
      <c r="Z566" s="714"/>
      <c r="AA566" s="715"/>
    </row>
    <row r="567" spans="1:27" s="53" customFormat="1" ht="43.5" customHeight="1" x14ac:dyDescent="0.15">
      <c r="A567" s="564"/>
      <c r="B567" s="736"/>
      <c r="C567" s="732"/>
      <c r="D567" s="733"/>
      <c r="E567" s="733"/>
      <c r="F567" s="733"/>
      <c r="G567" s="733"/>
      <c r="H567" s="733"/>
      <c r="I567" s="733"/>
      <c r="J567" s="733"/>
      <c r="K567" s="733"/>
      <c r="L567" s="733"/>
      <c r="M567" s="733"/>
      <c r="N567" s="733"/>
      <c r="O567" s="733"/>
      <c r="P567" s="733"/>
      <c r="Q567" s="733"/>
      <c r="R567" s="733"/>
      <c r="S567" s="733"/>
      <c r="T567" s="733"/>
      <c r="U567" s="733"/>
      <c r="V567" s="733"/>
      <c r="W567" s="733"/>
      <c r="X567" s="733"/>
      <c r="Y567" s="734"/>
      <c r="Z567" s="716"/>
      <c r="AA567" s="717"/>
    </row>
    <row r="568" spans="1:27" s="53" customFormat="1" ht="34.5" customHeight="1" x14ac:dyDescent="0.15">
      <c r="A568" s="564"/>
      <c r="B568" s="735" t="s">
        <v>868</v>
      </c>
      <c r="C568" s="724" t="s">
        <v>691</v>
      </c>
      <c r="D568" s="725"/>
      <c r="E568" s="725"/>
      <c r="F568" s="725"/>
      <c r="G568" s="725"/>
      <c r="H568" s="725"/>
      <c r="I568" s="725"/>
      <c r="J568" s="725"/>
      <c r="K568" s="725"/>
      <c r="L568" s="725"/>
      <c r="M568" s="725"/>
      <c r="N568" s="725"/>
      <c r="O568" s="725"/>
      <c r="P568" s="725"/>
      <c r="Q568" s="725"/>
      <c r="R568" s="725"/>
      <c r="S568" s="725"/>
      <c r="T568" s="725"/>
      <c r="U568" s="725"/>
      <c r="V568" s="725"/>
      <c r="W568" s="725"/>
      <c r="X568" s="725"/>
      <c r="Y568" s="726"/>
      <c r="Z568" s="714"/>
      <c r="AA568" s="715"/>
    </row>
    <row r="569" spans="1:27" s="53" customFormat="1" ht="34.5" customHeight="1" x14ac:dyDescent="0.15">
      <c r="A569" s="564"/>
      <c r="B569" s="736"/>
      <c r="C569" s="732"/>
      <c r="D569" s="733"/>
      <c r="E569" s="733"/>
      <c r="F569" s="733"/>
      <c r="G569" s="733"/>
      <c r="H569" s="733"/>
      <c r="I569" s="733"/>
      <c r="J569" s="733"/>
      <c r="K569" s="733"/>
      <c r="L569" s="733"/>
      <c r="M569" s="733"/>
      <c r="N569" s="733"/>
      <c r="O569" s="733"/>
      <c r="P569" s="733"/>
      <c r="Q569" s="733"/>
      <c r="R569" s="733"/>
      <c r="S569" s="733"/>
      <c r="T569" s="733"/>
      <c r="U569" s="733"/>
      <c r="V569" s="733"/>
      <c r="W569" s="733"/>
      <c r="X569" s="733"/>
      <c r="Y569" s="734"/>
      <c r="Z569" s="716"/>
      <c r="AA569" s="717"/>
    </row>
    <row r="570" spans="1:27" s="53" customFormat="1" ht="34.5" customHeight="1" x14ac:dyDescent="0.15">
      <c r="A570" s="564"/>
      <c r="B570" s="735" t="s">
        <v>500</v>
      </c>
      <c r="C570" s="724" t="s">
        <v>692</v>
      </c>
      <c r="D570" s="725"/>
      <c r="E570" s="725"/>
      <c r="F570" s="725"/>
      <c r="G570" s="725"/>
      <c r="H570" s="725"/>
      <c r="I570" s="725"/>
      <c r="J570" s="725"/>
      <c r="K570" s="725"/>
      <c r="L570" s="725"/>
      <c r="M570" s="725"/>
      <c r="N570" s="725"/>
      <c r="O570" s="725"/>
      <c r="P570" s="725"/>
      <c r="Q570" s="725"/>
      <c r="R570" s="725"/>
      <c r="S570" s="725"/>
      <c r="T570" s="725"/>
      <c r="U570" s="725"/>
      <c r="V570" s="725"/>
      <c r="W570" s="725"/>
      <c r="X570" s="725"/>
      <c r="Y570" s="726"/>
      <c r="Z570" s="714"/>
      <c r="AA570" s="715"/>
    </row>
    <row r="571" spans="1:27" s="53" customFormat="1" ht="34.5" customHeight="1" x14ac:dyDescent="0.15">
      <c r="A571" s="564"/>
      <c r="B571" s="736"/>
      <c r="C571" s="732"/>
      <c r="D571" s="733"/>
      <c r="E571" s="733"/>
      <c r="F571" s="733"/>
      <c r="G571" s="733"/>
      <c r="H571" s="733"/>
      <c r="I571" s="733"/>
      <c r="J571" s="733"/>
      <c r="K571" s="733"/>
      <c r="L571" s="733"/>
      <c r="M571" s="733"/>
      <c r="N571" s="733"/>
      <c r="O571" s="733"/>
      <c r="P571" s="733"/>
      <c r="Q571" s="733"/>
      <c r="R571" s="733"/>
      <c r="S571" s="733"/>
      <c r="T571" s="733"/>
      <c r="U571" s="733"/>
      <c r="V571" s="733"/>
      <c r="W571" s="733"/>
      <c r="X571" s="733"/>
      <c r="Y571" s="734"/>
      <c r="Z571" s="716"/>
      <c r="AA571" s="717"/>
    </row>
    <row r="572" spans="1:27" s="53" customFormat="1" ht="22.5" customHeight="1" x14ac:dyDescent="0.15">
      <c r="A572" s="564"/>
      <c r="B572" s="735" t="s">
        <v>869</v>
      </c>
      <c r="C572" s="1016" t="s">
        <v>870</v>
      </c>
      <c r="D572" s="1017"/>
      <c r="E572" s="1017"/>
      <c r="F572" s="1017"/>
      <c r="G572" s="1017"/>
      <c r="H572" s="1017"/>
      <c r="I572" s="1017"/>
      <c r="J572" s="1017"/>
      <c r="K572" s="1017"/>
      <c r="L572" s="1017"/>
      <c r="M572" s="1017"/>
      <c r="N572" s="1017"/>
      <c r="O572" s="1017"/>
      <c r="P572" s="1017"/>
      <c r="Q572" s="1017"/>
      <c r="R572" s="1017"/>
      <c r="S572" s="1017"/>
      <c r="T572" s="1017"/>
      <c r="U572" s="1017"/>
      <c r="V572" s="1017"/>
      <c r="W572" s="1017"/>
      <c r="X572" s="1017"/>
      <c r="Y572" s="1018"/>
      <c r="Z572" s="714"/>
      <c r="AA572" s="715"/>
    </row>
    <row r="573" spans="1:27" s="53" customFormat="1" ht="19.5" customHeight="1" x14ac:dyDescent="0.15">
      <c r="A573" s="564"/>
      <c r="B573" s="736"/>
      <c r="C573" s="1019"/>
      <c r="D573" s="1020"/>
      <c r="E573" s="1020"/>
      <c r="F573" s="1020"/>
      <c r="G573" s="1020"/>
      <c r="H573" s="1020"/>
      <c r="I573" s="1020"/>
      <c r="J573" s="1020"/>
      <c r="K573" s="1020"/>
      <c r="L573" s="1020"/>
      <c r="M573" s="1020"/>
      <c r="N573" s="1020"/>
      <c r="O573" s="1020"/>
      <c r="P573" s="1020"/>
      <c r="Q573" s="1020"/>
      <c r="R573" s="1020"/>
      <c r="S573" s="1020"/>
      <c r="T573" s="1020"/>
      <c r="U573" s="1020"/>
      <c r="V573" s="1020"/>
      <c r="W573" s="1020"/>
      <c r="X573" s="1020"/>
      <c r="Y573" s="1021"/>
      <c r="Z573" s="716"/>
      <c r="AA573" s="717"/>
    </row>
    <row r="574" spans="1:27" ht="12.75" customHeight="1" x14ac:dyDescent="0.15">
      <c r="A574" s="622"/>
      <c r="B574" s="555"/>
      <c r="C574" s="623"/>
      <c r="D574" s="555"/>
      <c r="E574" s="555"/>
      <c r="F574" s="555"/>
      <c r="G574" s="555"/>
      <c r="H574" s="555"/>
      <c r="I574" s="555"/>
      <c r="J574" s="558"/>
      <c r="K574" s="558"/>
      <c r="L574" s="558"/>
      <c r="M574" s="558"/>
      <c r="N574" s="558"/>
      <c r="O574" s="558"/>
      <c r="P574" s="558"/>
      <c r="Q574" s="558"/>
      <c r="R574" s="558"/>
      <c r="S574" s="560"/>
      <c r="T574" s="560"/>
      <c r="U574" s="560"/>
      <c r="V574" s="560"/>
      <c r="W574" s="560"/>
      <c r="X574" s="560"/>
      <c r="Y574" s="560"/>
      <c r="Z574" s="569"/>
      <c r="AA574" s="569"/>
    </row>
    <row r="575" spans="1:27" ht="18" customHeight="1" x14ac:dyDescent="0.15">
      <c r="A575" s="541" t="s">
        <v>875</v>
      </c>
      <c r="B575" s="536"/>
      <c r="C575" s="564"/>
      <c r="D575" s="564"/>
      <c r="E575" s="564"/>
      <c r="F575" s="564"/>
      <c r="G575" s="564"/>
      <c r="H575" s="564"/>
      <c r="I575" s="564"/>
      <c r="J575" s="522"/>
      <c r="K575" s="522"/>
      <c r="L575" s="522"/>
      <c r="M575" s="522"/>
      <c r="N575" s="522"/>
      <c r="O575" s="522"/>
      <c r="P575" s="522"/>
      <c r="Q575" s="522"/>
      <c r="R575" s="522"/>
      <c r="S575" s="523"/>
      <c r="T575" s="523"/>
      <c r="U575" s="523"/>
      <c r="V575" s="523"/>
      <c r="W575" s="523"/>
      <c r="X575" s="523"/>
      <c r="Y575" s="523"/>
      <c r="Z575" s="566"/>
      <c r="AA575" s="566"/>
    </row>
    <row r="576" spans="1:27" ht="15" customHeight="1" x14ac:dyDescent="0.15">
      <c r="A576" s="564"/>
      <c r="B576" s="763" t="s">
        <v>21</v>
      </c>
      <c r="C576" s="756" t="s">
        <v>365</v>
      </c>
      <c r="D576" s="756"/>
      <c r="E576" s="756"/>
      <c r="F576" s="756"/>
      <c r="G576" s="756"/>
      <c r="H576" s="756"/>
      <c r="I576" s="756"/>
      <c r="J576" s="756"/>
      <c r="K576" s="756"/>
      <c r="L576" s="756"/>
      <c r="M576" s="756"/>
      <c r="N576" s="756"/>
      <c r="O576" s="756"/>
      <c r="P576" s="756"/>
      <c r="Q576" s="756"/>
      <c r="R576" s="756"/>
      <c r="S576" s="756"/>
      <c r="T576" s="756"/>
      <c r="U576" s="756"/>
      <c r="V576" s="756"/>
      <c r="W576" s="756"/>
      <c r="X576" s="756"/>
      <c r="Y576" s="756"/>
      <c r="Z576" s="714"/>
      <c r="AA576" s="715"/>
    </row>
    <row r="577" spans="1:27" ht="15" customHeight="1" x14ac:dyDescent="0.15">
      <c r="A577" s="564"/>
      <c r="B577" s="763"/>
      <c r="C577" s="756"/>
      <c r="D577" s="756"/>
      <c r="E577" s="756"/>
      <c r="F577" s="756"/>
      <c r="G577" s="756"/>
      <c r="H577" s="756"/>
      <c r="I577" s="756"/>
      <c r="J577" s="756"/>
      <c r="K577" s="756"/>
      <c r="L577" s="756"/>
      <c r="M577" s="756"/>
      <c r="N577" s="756"/>
      <c r="O577" s="756"/>
      <c r="P577" s="756"/>
      <c r="Q577" s="756"/>
      <c r="R577" s="756"/>
      <c r="S577" s="756"/>
      <c r="T577" s="756"/>
      <c r="U577" s="756"/>
      <c r="V577" s="756"/>
      <c r="W577" s="756"/>
      <c r="X577" s="756"/>
      <c r="Y577" s="756"/>
      <c r="Z577" s="716"/>
      <c r="AA577" s="717"/>
    </row>
    <row r="578" spans="1:27" ht="11.25" customHeight="1" x14ac:dyDescent="0.15">
      <c r="A578" s="564"/>
      <c r="B578" s="763" t="s">
        <v>58</v>
      </c>
      <c r="C578" s="756" t="s">
        <v>310</v>
      </c>
      <c r="D578" s="756"/>
      <c r="E578" s="756"/>
      <c r="F578" s="756"/>
      <c r="G578" s="756"/>
      <c r="H578" s="756"/>
      <c r="I578" s="756"/>
      <c r="J578" s="756"/>
      <c r="K578" s="756"/>
      <c r="L578" s="756"/>
      <c r="M578" s="756"/>
      <c r="N578" s="756"/>
      <c r="O578" s="756"/>
      <c r="P578" s="756"/>
      <c r="Q578" s="756"/>
      <c r="R578" s="756"/>
      <c r="S578" s="756"/>
      <c r="T578" s="756"/>
      <c r="U578" s="756"/>
      <c r="V578" s="756"/>
      <c r="W578" s="756"/>
      <c r="X578" s="756"/>
      <c r="Y578" s="756"/>
      <c r="Z578" s="714"/>
      <c r="AA578" s="715"/>
    </row>
    <row r="579" spans="1:27" ht="11.25" customHeight="1" x14ac:dyDescent="0.15">
      <c r="A579" s="564"/>
      <c r="B579" s="763"/>
      <c r="C579" s="756"/>
      <c r="D579" s="756"/>
      <c r="E579" s="756"/>
      <c r="F579" s="756"/>
      <c r="G579" s="756"/>
      <c r="H579" s="756"/>
      <c r="I579" s="756"/>
      <c r="J579" s="756"/>
      <c r="K579" s="756"/>
      <c r="L579" s="756"/>
      <c r="M579" s="756"/>
      <c r="N579" s="756"/>
      <c r="O579" s="756"/>
      <c r="P579" s="756"/>
      <c r="Q579" s="756"/>
      <c r="R579" s="756"/>
      <c r="S579" s="756"/>
      <c r="T579" s="756"/>
      <c r="U579" s="756"/>
      <c r="V579" s="756"/>
      <c r="W579" s="756"/>
      <c r="X579" s="756"/>
      <c r="Y579" s="756"/>
      <c r="Z579" s="716"/>
      <c r="AA579" s="717"/>
    </row>
    <row r="580" spans="1:27" ht="11.25" customHeight="1" x14ac:dyDescent="0.15">
      <c r="A580" s="564"/>
      <c r="B580" s="763" t="s">
        <v>92</v>
      </c>
      <c r="C580" s="756" t="s">
        <v>218</v>
      </c>
      <c r="D580" s="756"/>
      <c r="E580" s="756"/>
      <c r="F580" s="756"/>
      <c r="G580" s="756"/>
      <c r="H580" s="756"/>
      <c r="I580" s="756"/>
      <c r="J580" s="756"/>
      <c r="K580" s="756"/>
      <c r="L580" s="756"/>
      <c r="M580" s="756"/>
      <c r="N580" s="756"/>
      <c r="O580" s="756"/>
      <c r="P580" s="756"/>
      <c r="Q580" s="756"/>
      <c r="R580" s="756"/>
      <c r="S580" s="756"/>
      <c r="T580" s="756"/>
      <c r="U580" s="756"/>
      <c r="V580" s="756"/>
      <c r="W580" s="756"/>
      <c r="X580" s="756"/>
      <c r="Y580" s="756"/>
      <c r="Z580" s="714"/>
      <c r="AA580" s="715"/>
    </row>
    <row r="581" spans="1:27" ht="11.25" customHeight="1" x14ac:dyDescent="0.15">
      <c r="A581" s="564"/>
      <c r="B581" s="763"/>
      <c r="C581" s="756"/>
      <c r="D581" s="756"/>
      <c r="E581" s="756"/>
      <c r="F581" s="756"/>
      <c r="G581" s="756"/>
      <c r="H581" s="756"/>
      <c r="I581" s="756"/>
      <c r="J581" s="756"/>
      <c r="K581" s="756"/>
      <c r="L581" s="756"/>
      <c r="M581" s="756"/>
      <c r="N581" s="756"/>
      <c r="O581" s="756"/>
      <c r="P581" s="756"/>
      <c r="Q581" s="756"/>
      <c r="R581" s="756"/>
      <c r="S581" s="756"/>
      <c r="T581" s="756"/>
      <c r="U581" s="756"/>
      <c r="V581" s="756"/>
      <c r="W581" s="756"/>
      <c r="X581" s="756"/>
      <c r="Y581" s="756"/>
      <c r="Z581" s="716"/>
      <c r="AA581" s="717"/>
    </row>
    <row r="582" spans="1:27" ht="15" customHeight="1" x14ac:dyDescent="0.15">
      <c r="A582" s="564"/>
      <c r="B582" s="763" t="s">
        <v>59</v>
      </c>
      <c r="C582" s="756" t="s">
        <v>1000</v>
      </c>
      <c r="D582" s="756"/>
      <c r="E582" s="756"/>
      <c r="F582" s="756"/>
      <c r="G582" s="756"/>
      <c r="H582" s="756"/>
      <c r="I582" s="756"/>
      <c r="J582" s="756"/>
      <c r="K582" s="756"/>
      <c r="L582" s="756"/>
      <c r="M582" s="756"/>
      <c r="N582" s="756"/>
      <c r="O582" s="756"/>
      <c r="P582" s="756"/>
      <c r="Q582" s="756"/>
      <c r="R582" s="756"/>
      <c r="S582" s="756"/>
      <c r="T582" s="756"/>
      <c r="U582" s="756"/>
      <c r="V582" s="756"/>
      <c r="W582" s="756"/>
      <c r="X582" s="756"/>
      <c r="Y582" s="756"/>
      <c r="Z582" s="714"/>
      <c r="AA582" s="715"/>
    </row>
    <row r="583" spans="1:27" ht="15" customHeight="1" x14ac:dyDescent="0.15">
      <c r="A583" s="564"/>
      <c r="B583" s="763"/>
      <c r="C583" s="756"/>
      <c r="D583" s="756"/>
      <c r="E583" s="756"/>
      <c r="F583" s="756"/>
      <c r="G583" s="756"/>
      <c r="H583" s="756"/>
      <c r="I583" s="756"/>
      <c r="J583" s="756"/>
      <c r="K583" s="756"/>
      <c r="L583" s="756"/>
      <c r="M583" s="756"/>
      <c r="N583" s="756"/>
      <c r="O583" s="756"/>
      <c r="P583" s="756"/>
      <c r="Q583" s="756"/>
      <c r="R583" s="756"/>
      <c r="S583" s="756"/>
      <c r="T583" s="756"/>
      <c r="U583" s="756"/>
      <c r="V583" s="756"/>
      <c r="W583" s="756"/>
      <c r="X583" s="756"/>
      <c r="Y583" s="756"/>
      <c r="Z583" s="716"/>
      <c r="AA583" s="717"/>
    </row>
    <row r="584" spans="1:27" ht="15" customHeight="1" x14ac:dyDescent="0.15">
      <c r="A584" s="564"/>
      <c r="B584" s="763" t="s">
        <v>98</v>
      </c>
      <c r="C584" s="756" t="s">
        <v>219</v>
      </c>
      <c r="D584" s="756"/>
      <c r="E584" s="756"/>
      <c r="F584" s="756"/>
      <c r="G584" s="756"/>
      <c r="H584" s="756"/>
      <c r="I584" s="756"/>
      <c r="J584" s="756"/>
      <c r="K584" s="756"/>
      <c r="L584" s="756"/>
      <c r="M584" s="756"/>
      <c r="N584" s="756"/>
      <c r="O584" s="756"/>
      <c r="P584" s="756"/>
      <c r="Q584" s="756"/>
      <c r="R584" s="756"/>
      <c r="S584" s="756"/>
      <c r="T584" s="756"/>
      <c r="U584" s="756"/>
      <c r="V584" s="756"/>
      <c r="W584" s="756"/>
      <c r="X584" s="756"/>
      <c r="Y584" s="756"/>
      <c r="Z584" s="714"/>
      <c r="AA584" s="715"/>
    </row>
    <row r="585" spans="1:27" ht="15" customHeight="1" x14ac:dyDescent="0.15">
      <c r="A585" s="564"/>
      <c r="B585" s="763"/>
      <c r="C585" s="756"/>
      <c r="D585" s="756"/>
      <c r="E585" s="756"/>
      <c r="F585" s="756"/>
      <c r="G585" s="756"/>
      <c r="H585" s="756"/>
      <c r="I585" s="756"/>
      <c r="J585" s="756"/>
      <c r="K585" s="756"/>
      <c r="L585" s="756"/>
      <c r="M585" s="756"/>
      <c r="N585" s="756"/>
      <c r="O585" s="756"/>
      <c r="P585" s="756"/>
      <c r="Q585" s="756"/>
      <c r="R585" s="756"/>
      <c r="S585" s="756"/>
      <c r="T585" s="756"/>
      <c r="U585" s="756"/>
      <c r="V585" s="756"/>
      <c r="W585" s="756"/>
      <c r="X585" s="756"/>
      <c r="Y585" s="756"/>
      <c r="Z585" s="716"/>
      <c r="AA585" s="717"/>
    </row>
    <row r="586" spans="1:27" ht="15" customHeight="1" x14ac:dyDescent="0.15">
      <c r="A586" s="564"/>
      <c r="B586" s="763" t="s">
        <v>60</v>
      </c>
      <c r="C586" s="756" t="s">
        <v>96</v>
      </c>
      <c r="D586" s="756"/>
      <c r="E586" s="756"/>
      <c r="F586" s="756"/>
      <c r="G586" s="756"/>
      <c r="H586" s="756"/>
      <c r="I586" s="756"/>
      <c r="J586" s="756"/>
      <c r="K586" s="756"/>
      <c r="L586" s="756"/>
      <c r="M586" s="756"/>
      <c r="N586" s="756"/>
      <c r="O586" s="756"/>
      <c r="P586" s="756"/>
      <c r="Q586" s="756"/>
      <c r="R586" s="756"/>
      <c r="S586" s="756"/>
      <c r="T586" s="756"/>
      <c r="U586" s="756"/>
      <c r="V586" s="756"/>
      <c r="W586" s="756"/>
      <c r="X586" s="756"/>
      <c r="Y586" s="756"/>
      <c r="Z586" s="714"/>
      <c r="AA586" s="715"/>
    </row>
    <row r="587" spans="1:27" ht="15" customHeight="1" x14ac:dyDescent="0.15">
      <c r="A587" s="564"/>
      <c r="B587" s="763"/>
      <c r="C587" s="756"/>
      <c r="D587" s="756"/>
      <c r="E587" s="756"/>
      <c r="F587" s="756"/>
      <c r="G587" s="756"/>
      <c r="H587" s="756"/>
      <c r="I587" s="756"/>
      <c r="J587" s="756"/>
      <c r="K587" s="756"/>
      <c r="L587" s="756"/>
      <c r="M587" s="756"/>
      <c r="N587" s="756"/>
      <c r="O587" s="756"/>
      <c r="P587" s="756"/>
      <c r="Q587" s="756"/>
      <c r="R587" s="756"/>
      <c r="S587" s="756"/>
      <c r="T587" s="756"/>
      <c r="U587" s="756"/>
      <c r="V587" s="756"/>
      <c r="W587" s="756"/>
      <c r="X587" s="756"/>
      <c r="Y587" s="756"/>
      <c r="Z587" s="716"/>
      <c r="AA587" s="717"/>
    </row>
    <row r="588" spans="1:27" ht="12.75" customHeight="1" x14ac:dyDescent="0.15">
      <c r="A588" s="622"/>
      <c r="B588" s="555"/>
      <c r="C588" s="623"/>
      <c r="D588" s="555"/>
      <c r="E588" s="555"/>
      <c r="F588" s="555"/>
      <c r="G588" s="555"/>
      <c r="H588" s="555"/>
      <c r="I588" s="555"/>
      <c r="J588" s="558"/>
      <c r="K588" s="558"/>
      <c r="L588" s="558"/>
      <c r="M588" s="558"/>
      <c r="N588" s="558"/>
      <c r="O588" s="558"/>
      <c r="P588" s="558"/>
      <c r="Q588" s="558"/>
      <c r="R588" s="558"/>
      <c r="S588" s="560"/>
      <c r="T588" s="560"/>
      <c r="U588" s="560"/>
      <c r="V588" s="560"/>
      <c r="W588" s="560"/>
      <c r="X588" s="560"/>
      <c r="Y588" s="560"/>
      <c r="Z588" s="569"/>
      <c r="AA588" s="569"/>
    </row>
    <row r="589" spans="1:27" ht="18" customHeight="1" x14ac:dyDescent="0.15">
      <c r="A589" s="541" t="s">
        <v>876</v>
      </c>
      <c r="B589" s="536"/>
      <c r="C589" s="564"/>
      <c r="D589" s="564"/>
      <c r="E589" s="564"/>
      <c r="F589" s="564"/>
      <c r="G589" s="564"/>
      <c r="H589" s="564"/>
      <c r="I589" s="564"/>
      <c r="J589" s="522"/>
      <c r="K589" s="522"/>
      <c r="L589" s="522"/>
      <c r="M589" s="522"/>
      <c r="N589" s="522"/>
      <c r="O589" s="522"/>
      <c r="P589" s="522"/>
      <c r="Q589" s="522"/>
      <c r="R589" s="522"/>
      <c r="S589" s="523"/>
      <c r="T589" s="523"/>
      <c r="U589" s="523"/>
      <c r="V589" s="523"/>
      <c r="W589" s="523"/>
      <c r="X589" s="523"/>
      <c r="Y589" s="523"/>
      <c r="Z589" s="566"/>
      <c r="AA589" s="566"/>
    </row>
    <row r="590" spans="1:27" ht="36.75" customHeight="1" x14ac:dyDescent="0.15">
      <c r="A590" s="564"/>
      <c r="B590" s="763" t="s">
        <v>16</v>
      </c>
      <c r="C590" s="756" t="s">
        <v>392</v>
      </c>
      <c r="D590" s="756"/>
      <c r="E590" s="756"/>
      <c r="F590" s="756"/>
      <c r="G590" s="756"/>
      <c r="H590" s="756"/>
      <c r="I590" s="756"/>
      <c r="J590" s="756"/>
      <c r="K590" s="756"/>
      <c r="L590" s="756"/>
      <c r="M590" s="756"/>
      <c r="N590" s="756"/>
      <c r="O590" s="756"/>
      <c r="P590" s="756"/>
      <c r="Q590" s="756"/>
      <c r="R590" s="756"/>
      <c r="S590" s="756"/>
      <c r="T590" s="756"/>
      <c r="U590" s="756"/>
      <c r="V590" s="756"/>
      <c r="W590" s="756"/>
      <c r="X590" s="756"/>
      <c r="Y590" s="756"/>
      <c r="Z590" s="714"/>
      <c r="AA590" s="715"/>
    </row>
    <row r="591" spans="1:27" ht="34.5" customHeight="1" x14ac:dyDescent="0.15">
      <c r="A591" s="564"/>
      <c r="B591" s="763"/>
      <c r="C591" s="756"/>
      <c r="D591" s="756"/>
      <c r="E591" s="756"/>
      <c r="F591" s="756"/>
      <c r="G591" s="756"/>
      <c r="H591" s="756"/>
      <c r="I591" s="756"/>
      <c r="J591" s="756"/>
      <c r="K591" s="756"/>
      <c r="L591" s="756"/>
      <c r="M591" s="756"/>
      <c r="N591" s="756"/>
      <c r="O591" s="756"/>
      <c r="P591" s="756"/>
      <c r="Q591" s="756"/>
      <c r="R591" s="756"/>
      <c r="S591" s="756"/>
      <c r="T591" s="756"/>
      <c r="U591" s="756"/>
      <c r="V591" s="756"/>
      <c r="W591" s="756"/>
      <c r="X591" s="756"/>
      <c r="Y591" s="756"/>
      <c r="Z591" s="716"/>
      <c r="AA591" s="717"/>
    </row>
    <row r="592" spans="1:27" ht="22.5" customHeight="1" x14ac:dyDescent="0.15">
      <c r="A592" s="564"/>
      <c r="B592" s="735" t="s">
        <v>58</v>
      </c>
      <c r="C592" s="724" t="s">
        <v>393</v>
      </c>
      <c r="D592" s="725"/>
      <c r="E592" s="725"/>
      <c r="F592" s="725"/>
      <c r="G592" s="725"/>
      <c r="H592" s="725"/>
      <c r="I592" s="725"/>
      <c r="J592" s="725"/>
      <c r="K592" s="725"/>
      <c r="L592" s="725"/>
      <c r="M592" s="725"/>
      <c r="N592" s="725"/>
      <c r="O592" s="725"/>
      <c r="P592" s="725"/>
      <c r="Q592" s="725"/>
      <c r="R592" s="725"/>
      <c r="S592" s="725"/>
      <c r="T592" s="725"/>
      <c r="U592" s="725"/>
      <c r="V592" s="725"/>
      <c r="W592" s="725"/>
      <c r="X592" s="725"/>
      <c r="Y592" s="726"/>
      <c r="Z592" s="607"/>
      <c r="AA592" s="608"/>
    </row>
    <row r="593" spans="1:27" ht="22.5" customHeight="1" x14ac:dyDescent="0.15">
      <c r="A593" s="564"/>
      <c r="B593" s="736"/>
      <c r="C593" s="732"/>
      <c r="D593" s="733"/>
      <c r="E593" s="733"/>
      <c r="F593" s="733"/>
      <c r="G593" s="733"/>
      <c r="H593" s="733"/>
      <c r="I593" s="733"/>
      <c r="J593" s="733"/>
      <c r="K593" s="733"/>
      <c r="L593" s="733"/>
      <c r="M593" s="733"/>
      <c r="N593" s="733"/>
      <c r="O593" s="733"/>
      <c r="P593" s="733"/>
      <c r="Q593" s="733"/>
      <c r="R593" s="733"/>
      <c r="S593" s="733"/>
      <c r="T593" s="733"/>
      <c r="U593" s="733"/>
      <c r="V593" s="733"/>
      <c r="W593" s="733"/>
      <c r="X593" s="733"/>
      <c r="Y593" s="734"/>
      <c r="Z593" s="607"/>
      <c r="AA593" s="608"/>
    </row>
    <row r="594" spans="1:27" ht="22.5" customHeight="1" x14ac:dyDescent="0.15">
      <c r="A594" s="564"/>
      <c r="B594" s="763" t="s">
        <v>76</v>
      </c>
      <c r="C594" s="756" t="s">
        <v>394</v>
      </c>
      <c r="D594" s="756"/>
      <c r="E594" s="756"/>
      <c r="F594" s="756"/>
      <c r="G594" s="756"/>
      <c r="H594" s="756"/>
      <c r="I594" s="756"/>
      <c r="J594" s="756"/>
      <c r="K594" s="756"/>
      <c r="L594" s="756"/>
      <c r="M594" s="756"/>
      <c r="N594" s="756"/>
      <c r="O594" s="756"/>
      <c r="P594" s="756"/>
      <c r="Q594" s="756"/>
      <c r="R594" s="756"/>
      <c r="S594" s="756"/>
      <c r="T594" s="756"/>
      <c r="U594" s="756"/>
      <c r="V594" s="756"/>
      <c r="W594" s="756"/>
      <c r="X594" s="756"/>
      <c r="Y594" s="756"/>
      <c r="Z594" s="714"/>
      <c r="AA594" s="715"/>
    </row>
    <row r="595" spans="1:27" ht="23.25" customHeight="1" x14ac:dyDescent="0.15">
      <c r="A595" s="564"/>
      <c r="B595" s="763"/>
      <c r="C595" s="756"/>
      <c r="D595" s="756"/>
      <c r="E595" s="756"/>
      <c r="F595" s="756"/>
      <c r="G595" s="756"/>
      <c r="H595" s="756"/>
      <c r="I595" s="756"/>
      <c r="J595" s="756"/>
      <c r="K595" s="756"/>
      <c r="L595" s="756"/>
      <c r="M595" s="756"/>
      <c r="N595" s="756"/>
      <c r="O595" s="756"/>
      <c r="P595" s="756"/>
      <c r="Q595" s="756"/>
      <c r="R595" s="756"/>
      <c r="S595" s="756"/>
      <c r="T595" s="756"/>
      <c r="U595" s="756"/>
      <c r="V595" s="756"/>
      <c r="W595" s="756"/>
      <c r="X595" s="756"/>
      <c r="Y595" s="756"/>
      <c r="Z595" s="716"/>
      <c r="AA595" s="717"/>
    </row>
    <row r="596" spans="1:27" ht="22.5" customHeight="1" x14ac:dyDescent="0.15">
      <c r="A596" s="564"/>
      <c r="B596" s="763" t="s">
        <v>84</v>
      </c>
      <c r="C596" s="724" t="s">
        <v>395</v>
      </c>
      <c r="D596" s="725"/>
      <c r="E596" s="725"/>
      <c r="F596" s="725"/>
      <c r="G596" s="725"/>
      <c r="H596" s="725"/>
      <c r="I596" s="725"/>
      <c r="J596" s="725"/>
      <c r="K596" s="725"/>
      <c r="L596" s="725"/>
      <c r="M596" s="725"/>
      <c r="N596" s="725"/>
      <c r="O596" s="725"/>
      <c r="P596" s="725"/>
      <c r="Q596" s="725"/>
      <c r="R596" s="725"/>
      <c r="S596" s="725"/>
      <c r="T596" s="725"/>
      <c r="U596" s="725"/>
      <c r="V596" s="725"/>
      <c r="W596" s="725"/>
      <c r="X596" s="725"/>
      <c r="Y596" s="726"/>
      <c r="Z596" s="714"/>
      <c r="AA596" s="715"/>
    </row>
    <row r="597" spans="1:27" ht="22.5" customHeight="1" x14ac:dyDescent="0.15">
      <c r="A597" s="564"/>
      <c r="B597" s="763"/>
      <c r="C597" s="732"/>
      <c r="D597" s="733"/>
      <c r="E597" s="733"/>
      <c r="F597" s="733"/>
      <c r="G597" s="733"/>
      <c r="H597" s="733"/>
      <c r="I597" s="733"/>
      <c r="J597" s="733"/>
      <c r="K597" s="733"/>
      <c r="L597" s="733"/>
      <c r="M597" s="733"/>
      <c r="N597" s="733"/>
      <c r="O597" s="733"/>
      <c r="P597" s="733"/>
      <c r="Q597" s="733"/>
      <c r="R597" s="733"/>
      <c r="S597" s="733"/>
      <c r="T597" s="733"/>
      <c r="U597" s="733"/>
      <c r="V597" s="733"/>
      <c r="W597" s="733"/>
      <c r="X597" s="733"/>
      <c r="Y597" s="734"/>
      <c r="Z597" s="716"/>
      <c r="AA597" s="717"/>
    </row>
    <row r="598" spans="1:27" ht="11.25" customHeight="1" x14ac:dyDescent="0.15">
      <c r="A598" s="564"/>
      <c r="B598" s="735" t="s">
        <v>8</v>
      </c>
      <c r="C598" s="724" t="s">
        <v>396</v>
      </c>
      <c r="D598" s="725"/>
      <c r="E598" s="725"/>
      <c r="F598" s="725"/>
      <c r="G598" s="725"/>
      <c r="H598" s="725"/>
      <c r="I598" s="725"/>
      <c r="J598" s="725"/>
      <c r="K598" s="725"/>
      <c r="L598" s="725"/>
      <c r="M598" s="725"/>
      <c r="N598" s="725"/>
      <c r="O598" s="725"/>
      <c r="P598" s="725"/>
      <c r="Q598" s="725"/>
      <c r="R598" s="725"/>
      <c r="S598" s="725"/>
      <c r="T598" s="725"/>
      <c r="U598" s="725"/>
      <c r="V598" s="725"/>
      <c r="W598" s="725"/>
      <c r="X598" s="725"/>
      <c r="Y598" s="726"/>
      <c r="Z598" s="714"/>
      <c r="AA598" s="715"/>
    </row>
    <row r="599" spans="1:27" ht="12" customHeight="1" x14ac:dyDescent="0.15">
      <c r="A599" s="564"/>
      <c r="B599" s="773"/>
      <c r="C599" s="727"/>
      <c r="D599" s="728"/>
      <c r="E599" s="728"/>
      <c r="F599" s="728"/>
      <c r="G599" s="728"/>
      <c r="H599" s="728"/>
      <c r="I599" s="728"/>
      <c r="J599" s="728"/>
      <c r="K599" s="728"/>
      <c r="L599" s="728"/>
      <c r="M599" s="728"/>
      <c r="N599" s="728"/>
      <c r="O599" s="728"/>
      <c r="P599" s="728"/>
      <c r="Q599" s="728"/>
      <c r="R599" s="728"/>
      <c r="S599" s="728"/>
      <c r="T599" s="728"/>
      <c r="U599" s="728"/>
      <c r="V599" s="728"/>
      <c r="W599" s="728"/>
      <c r="X599" s="728"/>
      <c r="Y599" s="729"/>
      <c r="Z599" s="730"/>
      <c r="AA599" s="731"/>
    </row>
    <row r="600" spans="1:27" ht="12" customHeight="1" x14ac:dyDescent="0.15">
      <c r="A600" s="564"/>
      <c r="B600" s="773"/>
      <c r="C600" s="727"/>
      <c r="D600" s="728"/>
      <c r="E600" s="728"/>
      <c r="F600" s="728"/>
      <c r="G600" s="728"/>
      <c r="H600" s="728"/>
      <c r="I600" s="728"/>
      <c r="J600" s="728"/>
      <c r="K600" s="728"/>
      <c r="L600" s="728"/>
      <c r="M600" s="728"/>
      <c r="N600" s="728"/>
      <c r="O600" s="728"/>
      <c r="P600" s="728"/>
      <c r="Q600" s="728"/>
      <c r="R600" s="728"/>
      <c r="S600" s="728"/>
      <c r="T600" s="728"/>
      <c r="U600" s="728"/>
      <c r="V600" s="728"/>
      <c r="W600" s="728"/>
      <c r="X600" s="728"/>
      <c r="Y600" s="729"/>
      <c r="Z600" s="730"/>
      <c r="AA600" s="731"/>
    </row>
    <row r="601" spans="1:27" ht="12" customHeight="1" x14ac:dyDescent="0.15">
      <c r="A601" s="564"/>
      <c r="B601" s="773"/>
      <c r="C601" s="727"/>
      <c r="D601" s="728"/>
      <c r="E601" s="728"/>
      <c r="F601" s="728"/>
      <c r="G601" s="728"/>
      <c r="H601" s="728"/>
      <c r="I601" s="728"/>
      <c r="J601" s="728"/>
      <c r="K601" s="728"/>
      <c r="L601" s="728"/>
      <c r="M601" s="728"/>
      <c r="N601" s="728"/>
      <c r="O601" s="728"/>
      <c r="P601" s="728"/>
      <c r="Q601" s="728"/>
      <c r="R601" s="728"/>
      <c r="S601" s="728"/>
      <c r="T601" s="728"/>
      <c r="U601" s="728"/>
      <c r="V601" s="728"/>
      <c r="W601" s="728"/>
      <c r="X601" s="728"/>
      <c r="Y601" s="729"/>
      <c r="Z601" s="730"/>
      <c r="AA601" s="731"/>
    </row>
    <row r="602" spans="1:27" ht="10.5" customHeight="1" x14ac:dyDescent="0.15">
      <c r="A602" s="564"/>
      <c r="B602" s="773"/>
      <c r="C602" s="727"/>
      <c r="D602" s="728"/>
      <c r="E602" s="728"/>
      <c r="F602" s="728"/>
      <c r="G602" s="728"/>
      <c r="H602" s="728"/>
      <c r="I602" s="728"/>
      <c r="J602" s="728"/>
      <c r="K602" s="728"/>
      <c r="L602" s="728"/>
      <c r="M602" s="728"/>
      <c r="N602" s="728"/>
      <c r="O602" s="728"/>
      <c r="P602" s="728"/>
      <c r="Q602" s="728"/>
      <c r="R602" s="728"/>
      <c r="S602" s="728"/>
      <c r="T602" s="728"/>
      <c r="U602" s="728"/>
      <c r="V602" s="728"/>
      <c r="W602" s="728"/>
      <c r="X602" s="728"/>
      <c r="Y602" s="729"/>
      <c r="Z602" s="730"/>
      <c r="AA602" s="731"/>
    </row>
    <row r="603" spans="1:27" ht="37.5" customHeight="1" x14ac:dyDescent="0.15">
      <c r="A603" s="564"/>
      <c r="B603" s="763" t="s">
        <v>10</v>
      </c>
      <c r="C603" s="756" t="s">
        <v>397</v>
      </c>
      <c r="D603" s="756"/>
      <c r="E603" s="756"/>
      <c r="F603" s="756"/>
      <c r="G603" s="756"/>
      <c r="H603" s="756"/>
      <c r="I603" s="756"/>
      <c r="J603" s="756"/>
      <c r="K603" s="756"/>
      <c r="L603" s="756"/>
      <c r="M603" s="756"/>
      <c r="N603" s="756"/>
      <c r="O603" s="756"/>
      <c r="P603" s="756"/>
      <c r="Q603" s="756"/>
      <c r="R603" s="756"/>
      <c r="S603" s="756"/>
      <c r="T603" s="756"/>
      <c r="U603" s="756"/>
      <c r="V603" s="756"/>
      <c r="W603" s="756"/>
      <c r="X603" s="756"/>
      <c r="Y603" s="756"/>
      <c r="Z603" s="714"/>
      <c r="AA603" s="715"/>
    </row>
    <row r="604" spans="1:27" ht="33.75" customHeight="1" x14ac:dyDescent="0.15">
      <c r="A604" s="564"/>
      <c r="B604" s="763"/>
      <c r="C604" s="756"/>
      <c r="D604" s="756"/>
      <c r="E604" s="756"/>
      <c r="F604" s="756"/>
      <c r="G604" s="756"/>
      <c r="H604" s="756"/>
      <c r="I604" s="756"/>
      <c r="J604" s="756"/>
      <c r="K604" s="756"/>
      <c r="L604" s="756"/>
      <c r="M604" s="756"/>
      <c r="N604" s="756"/>
      <c r="O604" s="756"/>
      <c r="P604" s="756"/>
      <c r="Q604" s="756"/>
      <c r="R604" s="756"/>
      <c r="S604" s="756"/>
      <c r="T604" s="756"/>
      <c r="U604" s="756"/>
      <c r="V604" s="756"/>
      <c r="W604" s="756"/>
      <c r="X604" s="756"/>
      <c r="Y604" s="756"/>
      <c r="Z604" s="716"/>
      <c r="AA604" s="717"/>
    </row>
    <row r="605" spans="1:27" ht="22.5" customHeight="1" x14ac:dyDescent="0.15">
      <c r="A605" s="564"/>
      <c r="B605" s="735" t="s">
        <v>368</v>
      </c>
      <c r="C605" s="724" t="s">
        <v>658</v>
      </c>
      <c r="D605" s="725"/>
      <c r="E605" s="725"/>
      <c r="F605" s="725"/>
      <c r="G605" s="725"/>
      <c r="H605" s="725"/>
      <c r="I605" s="725"/>
      <c r="J605" s="725"/>
      <c r="K605" s="725"/>
      <c r="L605" s="725"/>
      <c r="M605" s="725"/>
      <c r="N605" s="725"/>
      <c r="O605" s="725"/>
      <c r="P605" s="725"/>
      <c r="Q605" s="725"/>
      <c r="R605" s="725"/>
      <c r="S605" s="725"/>
      <c r="T605" s="725"/>
      <c r="U605" s="725"/>
      <c r="V605" s="725"/>
      <c r="W605" s="725"/>
      <c r="X605" s="725"/>
      <c r="Y605" s="726"/>
      <c r="Z605" s="714"/>
      <c r="AA605" s="715"/>
    </row>
    <row r="606" spans="1:27" ht="22.5" customHeight="1" x14ac:dyDescent="0.15">
      <c r="A606" s="564"/>
      <c r="B606" s="736"/>
      <c r="C606" s="732"/>
      <c r="D606" s="733"/>
      <c r="E606" s="733"/>
      <c r="F606" s="733"/>
      <c r="G606" s="733"/>
      <c r="H606" s="733"/>
      <c r="I606" s="733"/>
      <c r="J606" s="733"/>
      <c r="K606" s="733"/>
      <c r="L606" s="733"/>
      <c r="M606" s="733"/>
      <c r="N606" s="733"/>
      <c r="O606" s="733"/>
      <c r="P606" s="733"/>
      <c r="Q606" s="733"/>
      <c r="R606" s="733"/>
      <c r="S606" s="733"/>
      <c r="T606" s="733"/>
      <c r="U606" s="733"/>
      <c r="V606" s="733"/>
      <c r="W606" s="733"/>
      <c r="X606" s="733"/>
      <c r="Y606" s="734"/>
      <c r="Z606" s="716"/>
      <c r="AA606" s="717"/>
    </row>
    <row r="607" spans="1:27" ht="15" customHeight="1" x14ac:dyDescent="0.15">
      <c r="A607" s="564"/>
      <c r="B607" s="763" t="s">
        <v>13</v>
      </c>
      <c r="C607" s="756" t="s">
        <v>328</v>
      </c>
      <c r="D607" s="756"/>
      <c r="E607" s="756"/>
      <c r="F607" s="756"/>
      <c r="G607" s="756"/>
      <c r="H607" s="756"/>
      <c r="I607" s="756"/>
      <c r="J607" s="756"/>
      <c r="K607" s="756"/>
      <c r="L607" s="756"/>
      <c r="M607" s="756"/>
      <c r="N607" s="756"/>
      <c r="O607" s="756"/>
      <c r="P607" s="756"/>
      <c r="Q607" s="756"/>
      <c r="R607" s="756"/>
      <c r="S607" s="756"/>
      <c r="T607" s="756"/>
      <c r="U607" s="756"/>
      <c r="V607" s="756"/>
      <c r="W607" s="756"/>
      <c r="X607" s="756"/>
      <c r="Y607" s="756"/>
      <c r="Z607" s="714"/>
      <c r="AA607" s="715"/>
    </row>
    <row r="608" spans="1:27" ht="15" customHeight="1" x14ac:dyDescent="0.15">
      <c r="A608" s="564"/>
      <c r="B608" s="763"/>
      <c r="C608" s="756"/>
      <c r="D608" s="756"/>
      <c r="E608" s="756"/>
      <c r="F608" s="756"/>
      <c r="G608" s="756"/>
      <c r="H608" s="756"/>
      <c r="I608" s="756"/>
      <c r="J608" s="756"/>
      <c r="K608" s="756"/>
      <c r="L608" s="756"/>
      <c r="M608" s="756"/>
      <c r="N608" s="756"/>
      <c r="O608" s="756"/>
      <c r="P608" s="756"/>
      <c r="Q608" s="756"/>
      <c r="R608" s="756"/>
      <c r="S608" s="756"/>
      <c r="T608" s="756"/>
      <c r="U608" s="756"/>
      <c r="V608" s="756"/>
      <c r="W608" s="756"/>
      <c r="X608" s="756"/>
      <c r="Y608" s="756"/>
      <c r="Z608" s="716"/>
      <c r="AA608" s="717"/>
    </row>
    <row r="609" spans="1:27" ht="22.5" customHeight="1" x14ac:dyDescent="0.15">
      <c r="A609" s="564"/>
      <c r="B609" s="735" t="s">
        <v>271</v>
      </c>
      <c r="C609" s="724" t="s">
        <v>403</v>
      </c>
      <c r="D609" s="725"/>
      <c r="E609" s="725"/>
      <c r="F609" s="725"/>
      <c r="G609" s="725"/>
      <c r="H609" s="725"/>
      <c r="I609" s="725"/>
      <c r="J609" s="725"/>
      <c r="K609" s="725"/>
      <c r="L609" s="725"/>
      <c r="M609" s="725"/>
      <c r="N609" s="725"/>
      <c r="O609" s="725"/>
      <c r="P609" s="725"/>
      <c r="Q609" s="725"/>
      <c r="R609" s="725"/>
      <c r="S609" s="725"/>
      <c r="T609" s="725"/>
      <c r="U609" s="725"/>
      <c r="V609" s="725"/>
      <c r="W609" s="725"/>
      <c r="X609" s="725"/>
      <c r="Y609" s="726"/>
      <c r="Z609" s="714"/>
      <c r="AA609" s="715"/>
    </row>
    <row r="610" spans="1:27" ht="22.5" customHeight="1" x14ac:dyDescent="0.15">
      <c r="A610" s="564"/>
      <c r="B610" s="736"/>
      <c r="C610" s="732"/>
      <c r="D610" s="733"/>
      <c r="E610" s="733"/>
      <c r="F610" s="733"/>
      <c r="G610" s="733"/>
      <c r="H610" s="733"/>
      <c r="I610" s="733"/>
      <c r="J610" s="733"/>
      <c r="K610" s="733"/>
      <c r="L610" s="733"/>
      <c r="M610" s="733"/>
      <c r="N610" s="733"/>
      <c r="O610" s="733"/>
      <c r="P610" s="733"/>
      <c r="Q610" s="733"/>
      <c r="R610" s="733"/>
      <c r="S610" s="733"/>
      <c r="T610" s="733"/>
      <c r="U610" s="733"/>
      <c r="V610" s="733"/>
      <c r="W610" s="733"/>
      <c r="X610" s="733"/>
      <c r="Y610" s="734"/>
      <c r="Z610" s="716"/>
      <c r="AA610" s="717"/>
    </row>
    <row r="611" spans="1:27" ht="11.25" customHeight="1" x14ac:dyDescent="0.15">
      <c r="A611" s="564"/>
      <c r="B611" s="763" t="s">
        <v>15</v>
      </c>
      <c r="C611" s="756" t="s">
        <v>398</v>
      </c>
      <c r="D611" s="756"/>
      <c r="E611" s="756"/>
      <c r="F611" s="756"/>
      <c r="G611" s="756"/>
      <c r="H611" s="756"/>
      <c r="I611" s="756"/>
      <c r="J611" s="756"/>
      <c r="K611" s="756"/>
      <c r="L611" s="756"/>
      <c r="M611" s="756"/>
      <c r="N611" s="756"/>
      <c r="O611" s="756"/>
      <c r="P611" s="756"/>
      <c r="Q611" s="756"/>
      <c r="R611" s="756"/>
      <c r="S611" s="756"/>
      <c r="T611" s="756"/>
      <c r="U611" s="756"/>
      <c r="V611" s="756"/>
      <c r="W611" s="756"/>
      <c r="X611" s="756"/>
      <c r="Y611" s="756"/>
      <c r="Z611" s="714"/>
      <c r="AA611" s="715"/>
    </row>
    <row r="612" spans="1:27" ht="11.25" customHeight="1" x14ac:dyDescent="0.15">
      <c r="A612" s="622"/>
      <c r="B612" s="763"/>
      <c r="C612" s="756"/>
      <c r="D612" s="756"/>
      <c r="E612" s="756"/>
      <c r="F612" s="756"/>
      <c r="G612" s="756"/>
      <c r="H612" s="756"/>
      <c r="I612" s="756"/>
      <c r="J612" s="756"/>
      <c r="K612" s="756"/>
      <c r="L612" s="756"/>
      <c r="M612" s="756"/>
      <c r="N612" s="756"/>
      <c r="O612" s="756"/>
      <c r="P612" s="756"/>
      <c r="Q612" s="756"/>
      <c r="R612" s="756"/>
      <c r="S612" s="756"/>
      <c r="T612" s="756"/>
      <c r="U612" s="756"/>
      <c r="V612" s="756"/>
      <c r="W612" s="756"/>
      <c r="X612" s="756"/>
      <c r="Y612" s="756"/>
      <c r="Z612" s="716"/>
      <c r="AA612" s="717"/>
    </row>
    <row r="613" spans="1:27" ht="12.75" customHeight="1" x14ac:dyDescent="0.15">
      <c r="A613" s="622"/>
      <c r="B613" s="555"/>
      <c r="C613" s="568"/>
      <c r="D613" s="568"/>
      <c r="E613" s="568"/>
      <c r="F613" s="568"/>
      <c r="G613" s="568"/>
      <c r="H613" s="568"/>
      <c r="I613" s="568"/>
      <c r="J613" s="568"/>
      <c r="K613" s="568"/>
      <c r="L613" s="568"/>
      <c r="M613" s="568"/>
      <c r="N613" s="568"/>
      <c r="O613" s="568"/>
      <c r="P613" s="568"/>
      <c r="Q613" s="568"/>
      <c r="R613" s="568"/>
      <c r="S613" s="568"/>
      <c r="T613" s="568"/>
      <c r="U613" s="568"/>
      <c r="V613" s="568"/>
      <c r="W613" s="568"/>
      <c r="X613" s="568"/>
      <c r="Y613" s="568"/>
      <c r="Z613" s="569"/>
      <c r="AA613" s="569"/>
    </row>
    <row r="614" spans="1:27" ht="18" customHeight="1" x14ac:dyDescent="0.15">
      <c r="A614" s="624" t="s">
        <v>877</v>
      </c>
      <c r="B614" s="555"/>
      <c r="C614" s="568"/>
      <c r="D614" s="568"/>
      <c r="E614" s="568"/>
      <c r="F614" s="568"/>
      <c r="G614" s="568"/>
      <c r="H614" s="568"/>
      <c r="I614" s="568"/>
      <c r="J614" s="568"/>
      <c r="K614" s="568"/>
      <c r="L614" s="568"/>
      <c r="M614" s="568"/>
      <c r="N614" s="568"/>
      <c r="O614" s="568"/>
      <c r="P614" s="568"/>
      <c r="Q614" s="568"/>
      <c r="R614" s="568"/>
      <c r="S614" s="568"/>
      <c r="T614" s="568"/>
      <c r="U614" s="568"/>
      <c r="V614" s="568"/>
      <c r="W614" s="568"/>
      <c r="X614" s="568"/>
      <c r="Y614" s="568"/>
      <c r="Z614" s="569"/>
      <c r="AA614" s="569"/>
    </row>
    <row r="615" spans="1:27" ht="26.25" customHeight="1" x14ac:dyDescent="0.15">
      <c r="A615" s="622"/>
      <c r="B615" s="735" t="s">
        <v>387</v>
      </c>
      <c r="C615" s="724" t="s">
        <v>399</v>
      </c>
      <c r="D615" s="725"/>
      <c r="E615" s="725"/>
      <c r="F615" s="725"/>
      <c r="G615" s="725"/>
      <c r="H615" s="725"/>
      <c r="I615" s="725"/>
      <c r="J615" s="725"/>
      <c r="K615" s="725"/>
      <c r="L615" s="725"/>
      <c r="M615" s="725"/>
      <c r="N615" s="725"/>
      <c r="O615" s="725"/>
      <c r="P615" s="725"/>
      <c r="Q615" s="725"/>
      <c r="R615" s="725"/>
      <c r="S615" s="725"/>
      <c r="T615" s="725"/>
      <c r="U615" s="725"/>
      <c r="V615" s="725"/>
      <c r="W615" s="725"/>
      <c r="X615" s="725"/>
      <c r="Y615" s="726"/>
      <c r="Z615" s="714"/>
      <c r="AA615" s="715"/>
    </row>
    <row r="616" spans="1:27" ht="31.5" customHeight="1" x14ac:dyDescent="0.15">
      <c r="A616" s="622"/>
      <c r="B616" s="736"/>
      <c r="C616" s="732"/>
      <c r="D616" s="733"/>
      <c r="E616" s="733"/>
      <c r="F616" s="733"/>
      <c r="G616" s="733"/>
      <c r="H616" s="733"/>
      <c r="I616" s="733"/>
      <c r="J616" s="733"/>
      <c r="K616" s="733"/>
      <c r="L616" s="733"/>
      <c r="M616" s="733"/>
      <c r="N616" s="733"/>
      <c r="O616" s="733"/>
      <c r="P616" s="733"/>
      <c r="Q616" s="733"/>
      <c r="R616" s="733"/>
      <c r="S616" s="733"/>
      <c r="T616" s="733"/>
      <c r="U616" s="733"/>
      <c r="V616" s="733"/>
      <c r="W616" s="733"/>
      <c r="X616" s="733"/>
      <c r="Y616" s="734"/>
      <c r="Z616" s="716"/>
      <c r="AA616" s="717"/>
    </row>
    <row r="617" spans="1:27" ht="22.5" customHeight="1" x14ac:dyDescent="0.15">
      <c r="A617" s="622"/>
      <c r="B617" s="735" t="s">
        <v>388</v>
      </c>
      <c r="C617" s="724" t="s">
        <v>400</v>
      </c>
      <c r="D617" s="725"/>
      <c r="E617" s="725"/>
      <c r="F617" s="725"/>
      <c r="G617" s="725"/>
      <c r="H617" s="725"/>
      <c r="I617" s="725"/>
      <c r="J617" s="725"/>
      <c r="K617" s="725"/>
      <c r="L617" s="725"/>
      <c r="M617" s="725"/>
      <c r="N617" s="725"/>
      <c r="O617" s="725"/>
      <c r="P617" s="725"/>
      <c r="Q617" s="725"/>
      <c r="R617" s="725"/>
      <c r="S617" s="725"/>
      <c r="T617" s="725"/>
      <c r="U617" s="725"/>
      <c r="V617" s="725"/>
      <c r="W617" s="725"/>
      <c r="X617" s="725"/>
      <c r="Y617" s="726"/>
      <c r="Z617" s="714"/>
      <c r="AA617" s="715"/>
    </row>
    <row r="618" spans="1:27" ht="22.5" customHeight="1" x14ac:dyDescent="0.15">
      <c r="A618" s="622"/>
      <c r="B618" s="736"/>
      <c r="C618" s="732"/>
      <c r="D618" s="733"/>
      <c r="E618" s="733"/>
      <c r="F618" s="733"/>
      <c r="G618" s="733"/>
      <c r="H618" s="733"/>
      <c r="I618" s="733"/>
      <c r="J618" s="733"/>
      <c r="K618" s="733"/>
      <c r="L618" s="733"/>
      <c r="M618" s="733"/>
      <c r="N618" s="733"/>
      <c r="O618" s="733"/>
      <c r="P618" s="733"/>
      <c r="Q618" s="733"/>
      <c r="R618" s="733"/>
      <c r="S618" s="733"/>
      <c r="T618" s="733"/>
      <c r="U618" s="733"/>
      <c r="V618" s="733"/>
      <c r="W618" s="733"/>
      <c r="X618" s="733"/>
      <c r="Y618" s="734"/>
      <c r="Z618" s="716"/>
      <c r="AA618" s="717"/>
    </row>
    <row r="619" spans="1:27" ht="28.5" customHeight="1" x14ac:dyDescent="0.15">
      <c r="A619" s="622"/>
      <c r="B619" s="735" t="s">
        <v>76</v>
      </c>
      <c r="C619" s="724" t="s">
        <v>659</v>
      </c>
      <c r="D619" s="739"/>
      <c r="E619" s="739"/>
      <c r="F619" s="739"/>
      <c r="G619" s="739"/>
      <c r="H619" s="739"/>
      <c r="I619" s="739"/>
      <c r="J619" s="739"/>
      <c r="K619" s="739"/>
      <c r="L619" s="739"/>
      <c r="M619" s="739"/>
      <c r="N619" s="739"/>
      <c r="O619" s="739"/>
      <c r="P619" s="739"/>
      <c r="Q619" s="739"/>
      <c r="R619" s="739"/>
      <c r="S619" s="739"/>
      <c r="T619" s="739"/>
      <c r="U619" s="739"/>
      <c r="V619" s="739"/>
      <c r="W619" s="739"/>
      <c r="X619" s="739"/>
      <c r="Y619" s="740"/>
      <c r="Z619" s="607"/>
      <c r="AA619" s="608"/>
    </row>
    <row r="620" spans="1:27" ht="31.5" customHeight="1" x14ac:dyDescent="0.15">
      <c r="A620" s="622"/>
      <c r="B620" s="736"/>
      <c r="C620" s="741"/>
      <c r="D620" s="742"/>
      <c r="E620" s="742"/>
      <c r="F620" s="742"/>
      <c r="G620" s="742"/>
      <c r="H620" s="742"/>
      <c r="I620" s="742"/>
      <c r="J620" s="742"/>
      <c r="K620" s="742"/>
      <c r="L620" s="742"/>
      <c r="M620" s="742"/>
      <c r="N620" s="742"/>
      <c r="O620" s="742"/>
      <c r="P620" s="742"/>
      <c r="Q620" s="742"/>
      <c r="R620" s="742"/>
      <c r="S620" s="742"/>
      <c r="T620" s="742"/>
      <c r="U620" s="742"/>
      <c r="V620" s="742"/>
      <c r="W620" s="742"/>
      <c r="X620" s="742"/>
      <c r="Y620" s="743"/>
      <c r="Z620" s="607"/>
      <c r="AA620" s="608"/>
    </row>
    <row r="621" spans="1:27" ht="26.25" customHeight="1" x14ac:dyDescent="0.15">
      <c r="A621" s="622"/>
      <c r="B621" s="735" t="s">
        <v>380</v>
      </c>
      <c r="C621" s="756" t="s">
        <v>401</v>
      </c>
      <c r="D621" s="756"/>
      <c r="E621" s="756"/>
      <c r="F621" s="756"/>
      <c r="G621" s="756"/>
      <c r="H621" s="756"/>
      <c r="I621" s="756"/>
      <c r="J621" s="756"/>
      <c r="K621" s="756"/>
      <c r="L621" s="756"/>
      <c r="M621" s="756"/>
      <c r="N621" s="756"/>
      <c r="O621" s="756"/>
      <c r="P621" s="756"/>
      <c r="Q621" s="756"/>
      <c r="R621" s="756"/>
      <c r="S621" s="756"/>
      <c r="T621" s="756"/>
      <c r="U621" s="756"/>
      <c r="V621" s="756"/>
      <c r="W621" s="756"/>
      <c r="X621" s="756"/>
      <c r="Y621" s="756"/>
      <c r="Z621" s="714"/>
      <c r="AA621" s="715"/>
    </row>
    <row r="622" spans="1:27" ht="32.25" customHeight="1" x14ac:dyDescent="0.15">
      <c r="A622" s="622"/>
      <c r="B622" s="736"/>
      <c r="C622" s="756"/>
      <c r="D622" s="756"/>
      <c r="E622" s="756"/>
      <c r="F622" s="756"/>
      <c r="G622" s="756"/>
      <c r="H622" s="756"/>
      <c r="I622" s="756"/>
      <c r="J622" s="756"/>
      <c r="K622" s="756"/>
      <c r="L622" s="756"/>
      <c r="M622" s="756"/>
      <c r="N622" s="756"/>
      <c r="O622" s="756"/>
      <c r="P622" s="756"/>
      <c r="Q622" s="756"/>
      <c r="R622" s="756"/>
      <c r="S622" s="756"/>
      <c r="T622" s="756"/>
      <c r="U622" s="756"/>
      <c r="V622" s="756"/>
      <c r="W622" s="756"/>
      <c r="X622" s="756"/>
      <c r="Y622" s="756"/>
      <c r="Z622" s="716"/>
      <c r="AA622" s="717"/>
    </row>
    <row r="623" spans="1:27" ht="28.5" customHeight="1" x14ac:dyDescent="0.15">
      <c r="A623" s="622"/>
      <c r="B623" s="735" t="s">
        <v>381</v>
      </c>
      <c r="C623" s="724" t="s">
        <v>402</v>
      </c>
      <c r="D623" s="725"/>
      <c r="E623" s="725"/>
      <c r="F623" s="725"/>
      <c r="G623" s="725"/>
      <c r="H623" s="725"/>
      <c r="I623" s="725"/>
      <c r="J623" s="725"/>
      <c r="K623" s="725"/>
      <c r="L623" s="725"/>
      <c r="M623" s="725"/>
      <c r="N623" s="725"/>
      <c r="O623" s="725"/>
      <c r="P623" s="725"/>
      <c r="Q623" s="725"/>
      <c r="R623" s="725"/>
      <c r="S623" s="725"/>
      <c r="T623" s="725"/>
      <c r="U623" s="725"/>
      <c r="V623" s="725"/>
      <c r="W623" s="725"/>
      <c r="X623" s="725"/>
      <c r="Y623" s="726"/>
      <c r="Z623" s="714"/>
      <c r="AA623" s="715"/>
    </row>
    <row r="624" spans="1:27" ht="28.5" customHeight="1" x14ac:dyDescent="0.15">
      <c r="A624" s="622"/>
      <c r="B624" s="736"/>
      <c r="C624" s="732"/>
      <c r="D624" s="733"/>
      <c r="E624" s="733"/>
      <c r="F624" s="733"/>
      <c r="G624" s="733"/>
      <c r="H624" s="733"/>
      <c r="I624" s="733"/>
      <c r="J624" s="733"/>
      <c r="K624" s="733"/>
      <c r="L624" s="733"/>
      <c r="M624" s="733"/>
      <c r="N624" s="733"/>
      <c r="O624" s="733"/>
      <c r="P624" s="733"/>
      <c r="Q624" s="733"/>
      <c r="R624" s="733"/>
      <c r="S624" s="733"/>
      <c r="T624" s="733"/>
      <c r="U624" s="733"/>
      <c r="V624" s="733"/>
      <c r="W624" s="733"/>
      <c r="X624" s="733"/>
      <c r="Y624" s="734"/>
      <c r="Z624" s="716"/>
      <c r="AA624" s="717"/>
    </row>
    <row r="625" spans="1:27" ht="28.5" customHeight="1" x14ac:dyDescent="0.15">
      <c r="A625" s="622"/>
      <c r="B625" s="606" t="s">
        <v>382</v>
      </c>
      <c r="C625" s="865" t="s">
        <v>499</v>
      </c>
      <c r="D625" s="866"/>
      <c r="E625" s="866"/>
      <c r="F625" s="866"/>
      <c r="G625" s="866"/>
      <c r="H625" s="866"/>
      <c r="I625" s="866"/>
      <c r="J625" s="866"/>
      <c r="K625" s="866"/>
      <c r="L625" s="866"/>
      <c r="M625" s="866"/>
      <c r="N625" s="866"/>
      <c r="O625" s="866"/>
      <c r="P625" s="866"/>
      <c r="Q625" s="866"/>
      <c r="R625" s="866"/>
      <c r="S625" s="866"/>
      <c r="T625" s="866"/>
      <c r="U625" s="866"/>
      <c r="V625" s="866"/>
      <c r="W625" s="866"/>
      <c r="X625" s="866"/>
      <c r="Y625" s="867"/>
      <c r="Z625" s="607"/>
      <c r="AA625" s="608"/>
    </row>
    <row r="626" spans="1:27" ht="10.5" customHeight="1" x14ac:dyDescent="0.15">
      <c r="A626" s="622"/>
      <c r="B626" s="735" t="s">
        <v>500</v>
      </c>
      <c r="C626" s="724" t="s">
        <v>404</v>
      </c>
      <c r="D626" s="725"/>
      <c r="E626" s="725"/>
      <c r="F626" s="725"/>
      <c r="G626" s="725"/>
      <c r="H626" s="725"/>
      <c r="I626" s="725"/>
      <c r="J626" s="725"/>
      <c r="K626" s="725"/>
      <c r="L626" s="725"/>
      <c r="M626" s="725"/>
      <c r="N626" s="725"/>
      <c r="O626" s="725"/>
      <c r="P626" s="725"/>
      <c r="Q626" s="725"/>
      <c r="R626" s="725"/>
      <c r="S626" s="725"/>
      <c r="T626" s="725"/>
      <c r="U626" s="725"/>
      <c r="V626" s="725"/>
      <c r="W626" s="725"/>
      <c r="X626" s="725"/>
      <c r="Y626" s="726"/>
      <c r="Z626" s="714"/>
      <c r="AA626" s="715"/>
    </row>
    <row r="627" spans="1:27" ht="11.25" customHeight="1" x14ac:dyDescent="0.15">
      <c r="A627" s="622"/>
      <c r="B627" s="736"/>
      <c r="C627" s="732"/>
      <c r="D627" s="733"/>
      <c r="E627" s="733"/>
      <c r="F627" s="733"/>
      <c r="G627" s="733"/>
      <c r="H627" s="733"/>
      <c r="I627" s="733"/>
      <c r="J627" s="733"/>
      <c r="K627" s="733"/>
      <c r="L627" s="733"/>
      <c r="M627" s="733"/>
      <c r="N627" s="733"/>
      <c r="O627" s="733"/>
      <c r="P627" s="733"/>
      <c r="Q627" s="733"/>
      <c r="R627" s="733"/>
      <c r="S627" s="733"/>
      <c r="T627" s="733"/>
      <c r="U627" s="733"/>
      <c r="V627" s="733"/>
      <c r="W627" s="733"/>
      <c r="X627" s="733"/>
      <c r="Y627" s="734"/>
      <c r="Z627" s="716"/>
      <c r="AA627" s="717"/>
    </row>
    <row r="628" spans="1:27" ht="12" customHeight="1" x14ac:dyDescent="0.15">
      <c r="A628" s="622"/>
      <c r="B628" s="555"/>
      <c r="C628" s="568"/>
      <c r="D628" s="568"/>
      <c r="E628" s="568"/>
      <c r="F628" s="568"/>
      <c r="G628" s="568"/>
      <c r="H628" s="568"/>
      <c r="I628" s="568"/>
      <c r="J628" s="568"/>
      <c r="K628" s="568"/>
      <c r="L628" s="568"/>
      <c r="M628" s="568"/>
      <c r="N628" s="568"/>
      <c r="O628" s="568"/>
      <c r="P628" s="568"/>
      <c r="Q628" s="568"/>
      <c r="R628" s="568"/>
      <c r="S628" s="568"/>
      <c r="T628" s="568"/>
      <c r="U628" s="568"/>
      <c r="V628" s="568"/>
      <c r="W628" s="568"/>
      <c r="X628" s="568"/>
      <c r="Y628" s="568"/>
      <c r="Z628" s="569"/>
      <c r="AA628" s="569"/>
    </row>
    <row r="629" spans="1:27" s="53" customFormat="1" ht="18.75" customHeight="1" x14ac:dyDescent="0.15">
      <c r="A629" s="541" t="s">
        <v>878</v>
      </c>
      <c r="B629" s="536"/>
      <c r="C629" s="625"/>
      <c r="D629" s="625"/>
      <c r="E629" s="625"/>
      <c r="F629" s="625"/>
      <c r="G629" s="625"/>
      <c r="H629" s="625"/>
      <c r="I629" s="625"/>
      <c r="J629" s="625"/>
      <c r="K629" s="625"/>
      <c r="L629" s="625"/>
      <c r="M629" s="625"/>
      <c r="N629" s="625"/>
      <c r="O629" s="625"/>
      <c r="P629" s="625"/>
      <c r="Q629" s="625"/>
      <c r="R629" s="625"/>
      <c r="S629" s="625"/>
      <c r="T629" s="625"/>
      <c r="U629" s="625"/>
      <c r="V629" s="625"/>
      <c r="W629" s="625"/>
      <c r="X629" s="625"/>
      <c r="Y629" s="625"/>
      <c r="Z629" s="625"/>
      <c r="AA629" s="625"/>
    </row>
    <row r="630" spans="1:27" ht="18.75" customHeight="1" x14ac:dyDescent="0.15">
      <c r="A630" s="626"/>
      <c r="B630" s="541" t="s">
        <v>408</v>
      </c>
      <c r="C630" s="564"/>
      <c r="D630" s="564"/>
      <c r="E630" s="564"/>
      <c r="F630" s="564"/>
      <c r="G630" s="564"/>
      <c r="H630" s="564"/>
      <c r="I630" s="564"/>
      <c r="J630" s="522"/>
      <c r="K630" s="522"/>
      <c r="L630" s="522"/>
      <c r="M630" s="522"/>
      <c r="N630" s="522"/>
      <c r="O630" s="522"/>
      <c r="P630" s="522"/>
      <c r="Q630" s="522"/>
      <c r="R630" s="522"/>
      <c r="S630" s="523"/>
      <c r="T630" s="523"/>
      <c r="U630" s="523"/>
      <c r="V630" s="523"/>
      <c r="W630" s="523"/>
      <c r="X630" s="523"/>
      <c r="Y630" s="523"/>
      <c r="Z630" s="574"/>
      <c r="AA630" s="574"/>
    </row>
    <row r="631" spans="1:27" ht="36.75" customHeight="1" x14ac:dyDescent="0.15">
      <c r="A631" s="564"/>
      <c r="B631" s="735" t="s">
        <v>16</v>
      </c>
      <c r="C631" s="724" t="s">
        <v>946</v>
      </c>
      <c r="D631" s="725"/>
      <c r="E631" s="725"/>
      <c r="F631" s="725"/>
      <c r="G631" s="725"/>
      <c r="H631" s="725"/>
      <c r="I631" s="725"/>
      <c r="J631" s="725"/>
      <c r="K631" s="725"/>
      <c r="L631" s="725"/>
      <c r="M631" s="725"/>
      <c r="N631" s="725"/>
      <c r="O631" s="725"/>
      <c r="P631" s="725"/>
      <c r="Q631" s="725"/>
      <c r="R631" s="725"/>
      <c r="S631" s="725"/>
      <c r="T631" s="725"/>
      <c r="U631" s="725"/>
      <c r="V631" s="725"/>
      <c r="W631" s="725"/>
      <c r="X631" s="725"/>
      <c r="Y631" s="726"/>
      <c r="Z631" s="714"/>
      <c r="AA631" s="715"/>
    </row>
    <row r="632" spans="1:27" ht="36.75" customHeight="1" x14ac:dyDescent="0.15">
      <c r="A632" s="564"/>
      <c r="B632" s="736"/>
      <c r="C632" s="732"/>
      <c r="D632" s="733"/>
      <c r="E632" s="733"/>
      <c r="F632" s="733"/>
      <c r="G632" s="733"/>
      <c r="H632" s="733"/>
      <c r="I632" s="733"/>
      <c r="J632" s="733"/>
      <c r="K632" s="733"/>
      <c r="L632" s="733"/>
      <c r="M632" s="733"/>
      <c r="N632" s="733"/>
      <c r="O632" s="733"/>
      <c r="P632" s="733"/>
      <c r="Q632" s="733"/>
      <c r="R632" s="733"/>
      <c r="S632" s="733"/>
      <c r="T632" s="733"/>
      <c r="U632" s="733"/>
      <c r="V632" s="733"/>
      <c r="W632" s="733"/>
      <c r="X632" s="733"/>
      <c r="Y632" s="734"/>
      <c r="Z632" s="716"/>
      <c r="AA632" s="717"/>
    </row>
    <row r="633" spans="1:27" ht="22.5" customHeight="1" x14ac:dyDescent="0.15">
      <c r="A633" s="564"/>
      <c r="B633" s="735" t="s">
        <v>388</v>
      </c>
      <c r="C633" s="724" t="s">
        <v>405</v>
      </c>
      <c r="D633" s="725"/>
      <c r="E633" s="725"/>
      <c r="F633" s="725"/>
      <c r="G633" s="725"/>
      <c r="H633" s="725"/>
      <c r="I633" s="725"/>
      <c r="J633" s="725"/>
      <c r="K633" s="725"/>
      <c r="L633" s="725"/>
      <c r="M633" s="725"/>
      <c r="N633" s="725"/>
      <c r="O633" s="725"/>
      <c r="P633" s="725"/>
      <c r="Q633" s="725"/>
      <c r="R633" s="725"/>
      <c r="S633" s="725"/>
      <c r="T633" s="725"/>
      <c r="U633" s="725"/>
      <c r="V633" s="725"/>
      <c r="W633" s="725"/>
      <c r="X633" s="725"/>
      <c r="Y633" s="726"/>
      <c r="Z633" s="607"/>
      <c r="AA633" s="608"/>
    </row>
    <row r="634" spans="1:27" ht="22.5" customHeight="1" x14ac:dyDescent="0.15">
      <c r="A634" s="564"/>
      <c r="B634" s="736"/>
      <c r="C634" s="732"/>
      <c r="D634" s="733"/>
      <c r="E634" s="733"/>
      <c r="F634" s="733"/>
      <c r="G634" s="733"/>
      <c r="H634" s="733"/>
      <c r="I634" s="733"/>
      <c r="J634" s="733"/>
      <c r="K634" s="733"/>
      <c r="L634" s="733"/>
      <c r="M634" s="733"/>
      <c r="N634" s="733"/>
      <c r="O634" s="733"/>
      <c r="P634" s="733"/>
      <c r="Q634" s="733"/>
      <c r="R634" s="733"/>
      <c r="S634" s="733"/>
      <c r="T634" s="733"/>
      <c r="U634" s="733"/>
      <c r="V634" s="733"/>
      <c r="W634" s="733"/>
      <c r="X634" s="733"/>
      <c r="Y634" s="734"/>
      <c r="Z634" s="607"/>
      <c r="AA634" s="608"/>
    </row>
    <row r="635" spans="1:27" s="53" customFormat="1" ht="28.5" customHeight="1" x14ac:dyDescent="0.15">
      <c r="A635" s="564"/>
      <c r="B635" s="735" t="s">
        <v>391</v>
      </c>
      <c r="C635" s="724" t="s">
        <v>406</v>
      </c>
      <c r="D635" s="725"/>
      <c r="E635" s="725"/>
      <c r="F635" s="725"/>
      <c r="G635" s="725"/>
      <c r="H635" s="725"/>
      <c r="I635" s="725"/>
      <c r="J635" s="725"/>
      <c r="K635" s="725"/>
      <c r="L635" s="725"/>
      <c r="M635" s="725"/>
      <c r="N635" s="725"/>
      <c r="O635" s="725"/>
      <c r="P635" s="725"/>
      <c r="Q635" s="725"/>
      <c r="R635" s="725"/>
      <c r="S635" s="725"/>
      <c r="T635" s="725"/>
      <c r="U635" s="725"/>
      <c r="V635" s="725"/>
      <c r="W635" s="725"/>
      <c r="X635" s="725"/>
      <c r="Y635" s="726"/>
      <c r="Z635" s="714"/>
      <c r="AA635" s="715"/>
    </row>
    <row r="636" spans="1:27" ht="28.5" customHeight="1" x14ac:dyDescent="0.15">
      <c r="A636" s="564"/>
      <c r="B636" s="736"/>
      <c r="C636" s="732"/>
      <c r="D636" s="733"/>
      <c r="E636" s="733"/>
      <c r="F636" s="733"/>
      <c r="G636" s="733"/>
      <c r="H636" s="733"/>
      <c r="I636" s="733"/>
      <c r="J636" s="733"/>
      <c r="K636" s="733"/>
      <c r="L636" s="733"/>
      <c r="M636" s="733"/>
      <c r="N636" s="733"/>
      <c r="O636" s="733"/>
      <c r="P636" s="733"/>
      <c r="Q636" s="733"/>
      <c r="R636" s="733"/>
      <c r="S636" s="733"/>
      <c r="T636" s="733"/>
      <c r="U636" s="733"/>
      <c r="V636" s="733"/>
      <c r="W636" s="733"/>
      <c r="X636" s="733"/>
      <c r="Y636" s="734"/>
      <c r="Z636" s="716"/>
      <c r="AA636" s="717"/>
    </row>
    <row r="637" spans="1:27" s="53" customFormat="1" ht="36" customHeight="1" x14ac:dyDescent="0.15">
      <c r="A637" s="564"/>
      <c r="B637" s="735" t="s">
        <v>84</v>
      </c>
      <c r="C637" s="724" t="s">
        <v>1001</v>
      </c>
      <c r="D637" s="725"/>
      <c r="E637" s="725"/>
      <c r="F637" s="725"/>
      <c r="G637" s="725"/>
      <c r="H637" s="725"/>
      <c r="I637" s="725"/>
      <c r="J637" s="725"/>
      <c r="K637" s="725"/>
      <c r="L637" s="725"/>
      <c r="M637" s="725"/>
      <c r="N637" s="725"/>
      <c r="O637" s="725"/>
      <c r="P637" s="725"/>
      <c r="Q637" s="725"/>
      <c r="R637" s="725"/>
      <c r="S637" s="725"/>
      <c r="T637" s="725"/>
      <c r="U637" s="725"/>
      <c r="V637" s="725"/>
      <c r="W637" s="725"/>
      <c r="X637" s="725"/>
      <c r="Y637" s="726"/>
      <c r="Z637" s="714"/>
      <c r="AA637" s="715"/>
    </row>
    <row r="638" spans="1:27" ht="36" customHeight="1" x14ac:dyDescent="0.15">
      <c r="A638" s="564"/>
      <c r="B638" s="736"/>
      <c r="C638" s="732"/>
      <c r="D638" s="733"/>
      <c r="E638" s="733"/>
      <c r="F638" s="733"/>
      <c r="G638" s="733"/>
      <c r="H638" s="733"/>
      <c r="I638" s="733"/>
      <c r="J638" s="733"/>
      <c r="K638" s="733"/>
      <c r="L638" s="733"/>
      <c r="M638" s="733"/>
      <c r="N638" s="733"/>
      <c r="O638" s="733"/>
      <c r="P638" s="733"/>
      <c r="Q638" s="733"/>
      <c r="R638" s="733"/>
      <c r="S638" s="733"/>
      <c r="T638" s="733"/>
      <c r="U638" s="733"/>
      <c r="V638" s="733"/>
      <c r="W638" s="733"/>
      <c r="X638" s="733"/>
      <c r="Y638" s="734"/>
      <c r="Z638" s="716"/>
      <c r="AA638" s="717"/>
    </row>
    <row r="639" spans="1:27" ht="11.25" customHeight="1" x14ac:dyDescent="0.15">
      <c r="A639" s="564"/>
      <c r="B639" s="735" t="s">
        <v>381</v>
      </c>
      <c r="C639" s="724" t="s">
        <v>407</v>
      </c>
      <c r="D639" s="725"/>
      <c r="E639" s="725"/>
      <c r="F639" s="725"/>
      <c r="G639" s="725"/>
      <c r="H639" s="725"/>
      <c r="I639" s="725"/>
      <c r="J639" s="725"/>
      <c r="K639" s="725"/>
      <c r="L639" s="725"/>
      <c r="M639" s="725"/>
      <c r="N639" s="725"/>
      <c r="O639" s="725"/>
      <c r="P639" s="725"/>
      <c r="Q639" s="725"/>
      <c r="R639" s="725"/>
      <c r="S639" s="725"/>
      <c r="T639" s="725"/>
      <c r="U639" s="725"/>
      <c r="V639" s="725"/>
      <c r="W639" s="725"/>
      <c r="X639" s="725"/>
      <c r="Y639" s="726"/>
      <c r="Z639" s="714"/>
      <c r="AA639" s="719"/>
    </row>
    <row r="640" spans="1:27" ht="11.25" customHeight="1" x14ac:dyDescent="0.15">
      <c r="A640" s="564"/>
      <c r="B640" s="736"/>
      <c r="C640" s="732"/>
      <c r="D640" s="733"/>
      <c r="E640" s="733"/>
      <c r="F640" s="733"/>
      <c r="G640" s="733"/>
      <c r="H640" s="733"/>
      <c r="I640" s="733"/>
      <c r="J640" s="733"/>
      <c r="K640" s="733"/>
      <c r="L640" s="733"/>
      <c r="M640" s="733"/>
      <c r="N640" s="733"/>
      <c r="O640" s="733"/>
      <c r="P640" s="733"/>
      <c r="Q640" s="733"/>
      <c r="R640" s="733"/>
      <c r="S640" s="733"/>
      <c r="T640" s="733"/>
      <c r="U640" s="733"/>
      <c r="V640" s="733"/>
      <c r="W640" s="733"/>
      <c r="X640" s="733"/>
      <c r="Y640" s="734"/>
      <c r="Z640" s="716"/>
      <c r="AA640" s="721"/>
    </row>
    <row r="641" spans="1:27" ht="12" customHeight="1" x14ac:dyDescent="0.15">
      <c r="A641" s="564"/>
      <c r="B641" s="555"/>
      <c r="C641" s="568"/>
      <c r="D641" s="568"/>
      <c r="E641" s="568"/>
      <c r="F641" s="568"/>
      <c r="G641" s="568"/>
      <c r="H641" s="568"/>
      <c r="I641" s="568"/>
      <c r="J641" s="568"/>
      <c r="K641" s="568"/>
      <c r="L641" s="568"/>
      <c r="M641" s="568"/>
      <c r="N641" s="568"/>
      <c r="O641" s="568"/>
      <c r="P641" s="568"/>
      <c r="Q641" s="568"/>
      <c r="R641" s="568"/>
      <c r="S641" s="568"/>
      <c r="T641" s="568"/>
      <c r="U641" s="568"/>
      <c r="V641" s="568"/>
      <c r="W641" s="568"/>
      <c r="X641" s="568"/>
      <c r="Y641" s="568"/>
      <c r="Z641" s="569"/>
      <c r="AA641" s="569"/>
    </row>
    <row r="642" spans="1:27" s="58" customFormat="1" ht="18" customHeight="1" x14ac:dyDescent="0.15">
      <c r="A642" s="626"/>
      <c r="B642" s="541" t="s">
        <v>409</v>
      </c>
      <c r="C642" s="564"/>
      <c r="D642" s="564"/>
      <c r="E642" s="564"/>
      <c r="F642" s="564"/>
      <c r="G642" s="564"/>
      <c r="H642" s="564"/>
      <c r="I642" s="564"/>
      <c r="J642" s="627"/>
      <c r="K642" s="627"/>
      <c r="L642" s="627"/>
      <c r="M642" s="627"/>
      <c r="N642" s="627"/>
      <c r="O642" s="627"/>
      <c r="P642" s="627"/>
      <c r="Q642" s="627"/>
      <c r="R642" s="627"/>
      <c r="S642" s="628"/>
      <c r="T642" s="628"/>
      <c r="U642" s="628"/>
      <c r="V642" s="628"/>
      <c r="W642" s="628"/>
      <c r="X642" s="628"/>
      <c r="Y642" s="628"/>
      <c r="Z642" s="574"/>
      <c r="AA642" s="574"/>
    </row>
    <row r="643" spans="1:27" s="51" customFormat="1" ht="21" customHeight="1" x14ac:dyDescent="0.15">
      <c r="A643" s="564"/>
      <c r="B643" s="735" t="s">
        <v>16</v>
      </c>
      <c r="C643" s="724" t="s">
        <v>892</v>
      </c>
      <c r="D643" s="725"/>
      <c r="E643" s="725"/>
      <c r="F643" s="725"/>
      <c r="G643" s="725"/>
      <c r="H643" s="725"/>
      <c r="I643" s="725"/>
      <c r="J643" s="725"/>
      <c r="K643" s="725"/>
      <c r="L643" s="725"/>
      <c r="M643" s="725"/>
      <c r="N643" s="725"/>
      <c r="O643" s="725"/>
      <c r="P643" s="725"/>
      <c r="Q643" s="725"/>
      <c r="R643" s="725"/>
      <c r="S643" s="725"/>
      <c r="T643" s="725"/>
      <c r="U643" s="725"/>
      <c r="V643" s="725"/>
      <c r="W643" s="725"/>
      <c r="X643" s="725"/>
      <c r="Y643" s="726"/>
      <c r="Z643" s="714"/>
      <c r="AA643" s="715"/>
    </row>
    <row r="644" spans="1:27" ht="20.25" customHeight="1" x14ac:dyDescent="0.15">
      <c r="A644" s="564"/>
      <c r="B644" s="736"/>
      <c r="C644" s="732"/>
      <c r="D644" s="733"/>
      <c r="E644" s="733"/>
      <c r="F644" s="733"/>
      <c r="G644" s="733"/>
      <c r="H644" s="733"/>
      <c r="I644" s="733"/>
      <c r="J644" s="733"/>
      <c r="K644" s="733"/>
      <c r="L644" s="733"/>
      <c r="M644" s="733"/>
      <c r="N644" s="733"/>
      <c r="O644" s="733"/>
      <c r="P644" s="733"/>
      <c r="Q644" s="733"/>
      <c r="R644" s="733"/>
      <c r="S644" s="733"/>
      <c r="T644" s="733"/>
      <c r="U644" s="733"/>
      <c r="V644" s="733"/>
      <c r="W644" s="733"/>
      <c r="X644" s="733"/>
      <c r="Y644" s="734"/>
      <c r="Z644" s="716"/>
      <c r="AA644" s="717"/>
    </row>
    <row r="645" spans="1:27" ht="11.25" customHeight="1" x14ac:dyDescent="0.15">
      <c r="A645" s="564"/>
      <c r="B645" s="735" t="s">
        <v>388</v>
      </c>
      <c r="C645" s="724" t="s">
        <v>410</v>
      </c>
      <c r="D645" s="725"/>
      <c r="E645" s="725"/>
      <c r="F645" s="725"/>
      <c r="G645" s="725"/>
      <c r="H645" s="725"/>
      <c r="I645" s="725"/>
      <c r="J645" s="725"/>
      <c r="K645" s="725"/>
      <c r="L645" s="725"/>
      <c r="M645" s="725"/>
      <c r="N645" s="725"/>
      <c r="O645" s="725"/>
      <c r="P645" s="725"/>
      <c r="Q645" s="725"/>
      <c r="R645" s="725"/>
      <c r="S645" s="725"/>
      <c r="T645" s="725"/>
      <c r="U645" s="725"/>
      <c r="V645" s="725"/>
      <c r="W645" s="725"/>
      <c r="X645" s="725"/>
      <c r="Y645" s="726"/>
      <c r="Z645" s="714"/>
      <c r="AA645" s="715"/>
    </row>
    <row r="646" spans="1:27" ht="11.25" customHeight="1" x14ac:dyDescent="0.15">
      <c r="A646" s="564"/>
      <c r="B646" s="736"/>
      <c r="C646" s="732"/>
      <c r="D646" s="733"/>
      <c r="E646" s="733"/>
      <c r="F646" s="733"/>
      <c r="G646" s="733"/>
      <c r="H646" s="733"/>
      <c r="I646" s="733"/>
      <c r="J646" s="733"/>
      <c r="K646" s="733"/>
      <c r="L646" s="733"/>
      <c r="M646" s="733"/>
      <c r="N646" s="733"/>
      <c r="O646" s="733"/>
      <c r="P646" s="733"/>
      <c r="Q646" s="733"/>
      <c r="R646" s="733"/>
      <c r="S646" s="733"/>
      <c r="T646" s="733"/>
      <c r="U646" s="733"/>
      <c r="V646" s="733"/>
      <c r="W646" s="733"/>
      <c r="X646" s="733"/>
      <c r="Y646" s="734"/>
      <c r="Z646" s="716"/>
      <c r="AA646" s="717"/>
    </row>
    <row r="647" spans="1:27" ht="12" customHeight="1" x14ac:dyDescent="0.15">
      <c r="A647" s="555"/>
      <c r="B647" s="555"/>
      <c r="C647" s="568"/>
      <c r="D647" s="568"/>
      <c r="E647" s="568"/>
      <c r="F647" s="568"/>
      <c r="G647" s="568"/>
      <c r="H647" s="568"/>
      <c r="I647" s="568"/>
      <c r="J647" s="568"/>
      <c r="K647" s="568"/>
      <c r="L647" s="568"/>
      <c r="M647" s="568"/>
      <c r="N647" s="568"/>
      <c r="O647" s="568"/>
      <c r="P647" s="568"/>
      <c r="Q647" s="568"/>
      <c r="R647" s="568"/>
      <c r="S647" s="568"/>
      <c r="T647" s="568"/>
      <c r="U647" s="568"/>
      <c r="V647" s="568"/>
      <c r="W647" s="568"/>
      <c r="X647" s="568"/>
      <c r="Y647" s="568"/>
      <c r="Z647" s="569"/>
      <c r="AA647" s="569"/>
    </row>
    <row r="648" spans="1:27" ht="18.75" customHeight="1" x14ac:dyDescent="0.15">
      <c r="A648" s="564"/>
      <c r="B648" s="541" t="s">
        <v>416</v>
      </c>
      <c r="C648" s="629"/>
      <c r="D648" s="629"/>
      <c r="E648" s="629"/>
      <c r="F648" s="629"/>
      <c r="G648" s="629"/>
      <c r="H648" s="629"/>
      <c r="I648" s="629"/>
      <c r="J648" s="629"/>
      <c r="K648" s="629"/>
      <c r="L648" s="629"/>
      <c r="M648" s="629"/>
      <c r="N648" s="629"/>
      <c r="O648" s="629"/>
      <c r="P648" s="629"/>
      <c r="Q648" s="629"/>
      <c r="R648" s="629"/>
      <c r="S648" s="629"/>
      <c r="T648" s="629"/>
      <c r="U648" s="629"/>
      <c r="V648" s="629"/>
      <c r="W648" s="629"/>
      <c r="X648" s="629"/>
      <c r="Y648" s="629"/>
      <c r="Z648" s="569"/>
      <c r="AA648" s="569"/>
    </row>
    <row r="649" spans="1:27" ht="10.5" customHeight="1" x14ac:dyDescent="0.15">
      <c r="A649" s="564"/>
      <c r="B649" s="761" t="s">
        <v>387</v>
      </c>
      <c r="C649" s="775" t="s">
        <v>411</v>
      </c>
      <c r="D649" s="776"/>
      <c r="E649" s="776"/>
      <c r="F649" s="776"/>
      <c r="G649" s="776"/>
      <c r="H649" s="776"/>
      <c r="I649" s="776"/>
      <c r="J649" s="776"/>
      <c r="K649" s="776"/>
      <c r="L649" s="776"/>
      <c r="M649" s="776"/>
      <c r="N649" s="776"/>
      <c r="O649" s="776"/>
      <c r="P649" s="776"/>
      <c r="Q649" s="776"/>
      <c r="R649" s="776"/>
      <c r="S649" s="776"/>
      <c r="T649" s="776"/>
      <c r="U649" s="776"/>
      <c r="V649" s="776"/>
      <c r="W649" s="776"/>
      <c r="X649" s="776"/>
      <c r="Y649" s="777"/>
      <c r="Z649" s="714"/>
      <c r="AA649" s="715"/>
    </row>
    <row r="650" spans="1:27" ht="10.5" customHeight="1" x14ac:dyDescent="0.15">
      <c r="A650" s="564"/>
      <c r="B650" s="762"/>
      <c r="C650" s="778"/>
      <c r="D650" s="779"/>
      <c r="E650" s="779"/>
      <c r="F650" s="779"/>
      <c r="G650" s="779"/>
      <c r="H650" s="779"/>
      <c r="I650" s="779"/>
      <c r="J650" s="779"/>
      <c r="K650" s="779"/>
      <c r="L650" s="779"/>
      <c r="M650" s="779"/>
      <c r="N650" s="779"/>
      <c r="O650" s="779"/>
      <c r="P650" s="779"/>
      <c r="Q650" s="779"/>
      <c r="R650" s="779"/>
      <c r="S650" s="779"/>
      <c r="T650" s="779"/>
      <c r="U650" s="779"/>
      <c r="V650" s="779"/>
      <c r="W650" s="779"/>
      <c r="X650" s="779"/>
      <c r="Y650" s="780"/>
      <c r="Z650" s="716"/>
      <c r="AA650" s="717"/>
    </row>
    <row r="651" spans="1:27" ht="15" customHeight="1" x14ac:dyDescent="0.15">
      <c r="A651" s="564"/>
      <c r="B651" s="761" t="s">
        <v>388</v>
      </c>
      <c r="C651" s="775" t="s">
        <v>412</v>
      </c>
      <c r="D651" s="776"/>
      <c r="E651" s="776"/>
      <c r="F651" s="776"/>
      <c r="G651" s="776"/>
      <c r="H651" s="776"/>
      <c r="I651" s="776"/>
      <c r="J651" s="776"/>
      <c r="K651" s="776"/>
      <c r="L651" s="776"/>
      <c r="M651" s="776"/>
      <c r="N651" s="776"/>
      <c r="O651" s="776"/>
      <c r="P651" s="776"/>
      <c r="Q651" s="776"/>
      <c r="R651" s="776"/>
      <c r="S651" s="776"/>
      <c r="T651" s="776"/>
      <c r="U651" s="776"/>
      <c r="V651" s="776"/>
      <c r="W651" s="776"/>
      <c r="X651" s="776"/>
      <c r="Y651" s="777"/>
      <c r="Z651" s="714"/>
      <c r="AA651" s="715"/>
    </row>
    <row r="652" spans="1:27" ht="15" customHeight="1" x14ac:dyDescent="0.15">
      <c r="A652" s="564"/>
      <c r="B652" s="762"/>
      <c r="C652" s="778"/>
      <c r="D652" s="779"/>
      <c r="E652" s="779"/>
      <c r="F652" s="779"/>
      <c r="G652" s="779"/>
      <c r="H652" s="779"/>
      <c r="I652" s="779"/>
      <c r="J652" s="779"/>
      <c r="K652" s="779"/>
      <c r="L652" s="779"/>
      <c r="M652" s="779"/>
      <c r="N652" s="779"/>
      <c r="O652" s="779"/>
      <c r="P652" s="779"/>
      <c r="Q652" s="779"/>
      <c r="R652" s="779"/>
      <c r="S652" s="779"/>
      <c r="T652" s="779"/>
      <c r="U652" s="779"/>
      <c r="V652" s="779"/>
      <c r="W652" s="779"/>
      <c r="X652" s="779"/>
      <c r="Y652" s="780"/>
      <c r="Z652" s="716"/>
      <c r="AA652" s="717"/>
    </row>
    <row r="653" spans="1:27" ht="21" customHeight="1" x14ac:dyDescent="0.15">
      <c r="A653" s="564"/>
      <c r="B653" s="761" t="s">
        <v>76</v>
      </c>
      <c r="C653" s="775" t="s">
        <v>413</v>
      </c>
      <c r="D653" s="776"/>
      <c r="E653" s="776"/>
      <c r="F653" s="776"/>
      <c r="G653" s="776"/>
      <c r="H653" s="776"/>
      <c r="I653" s="776"/>
      <c r="J653" s="776"/>
      <c r="K653" s="776"/>
      <c r="L653" s="776"/>
      <c r="M653" s="776"/>
      <c r="N653" s="776"/>
      <c r="O653" s="776"/>
      <c r="P653" s="776"/>
      <c r="Q653" s="776"/>
      <c r="R653" s="776"/>
      <c r="S653" s="776"/>
      <c r="T653" s="776"/>
      <c r="U653" s="776"/>
      <c r="V653" s="776"/>
      <c r="W653" s="776"/>
      <c r="X653" s="776"/>
      <c r="Y653" s="777"/>
      <c r="Z653" s="714"/>
      <c r="AA653" s="715"/>
    </row>
    <row r="654" spans="1:27" ht="21" customHeight="1" x14ac:dyDescent="0.15">
      <c r="A654" s="564"/>
      <c r="B654" s="762"/>
      <c r="C654" s="778"/>
      <c r="D654" s="779"/>
      <c r="E654" s="779"/>
      <c r="F654" s="779"/>
      <c r="G654" s="779"/>
      <c r="H654" s="779"/>
      <c r="I654" s="779"/>
      <c r="J654" s="779"/>
      <c r="K654" s="779"/>
      <c r="L654" s="779"/>
      <c r="M654" s="779"/>
      <c r="N654" s="779"/>
      <c r="O654" s="779"/>
      <c r="P654" s="779"/>
      <c r="Q654" s="779"/>
      <c r="R654" s="779"/>
      <c r="S654" s="779"/>
      <c r="T654" s="779"/>
      <c r="U654" s="779"/>
      <c r="V654" s="779"/>
      <c r="W654" s="779"/>
      <c r="X654" s="779"/>
      <c r="Y654" s="780"/>
      <c r="Z654" s="716"/>
      <c r="AA654" s="717"/>
    </row>
    <row r="655" spans="1:27" ht="15" customHeight="1" x14ac:dyDescent="0.15">
      <c r="A655" s="564"/>
      <c r="B655" s="761" t="s">
        <v>380</v>
      </c>
      <c r="C655" s="775" t="s">
        <v>1002</v>
      </c>
      <c r="D655" s="776"/>
      <c r="E655" s="776"/>
      <c r="F655" s="776"/>
      <c r="G655" s="776"/>
      <c r="H655" s="776"/>
      <c r="I655" s="776"/>
      <c r="J655" s="776"/>
      <c r="K655" s="776"/>
      <c r="L655" s="776"/>
      <c r="M655" s="776"/>
      <c r="N655" s="776"/>
      <c r="O655" s="776"/>
      <c r="P655" s="776"/>
      <c r="Q655" s="776"/>
      <c r="R655" s="776"/>
      <c r="S655" s="776"/>
      <c r="T655" s="776"/>
      <c r="U655" s="776"/>
      <c r="V655" s="776"/>
      <c r="W655" s="776"/>
      <c r="X655" s="776"/>
      <c r="Y655" s="777"/>
      <c r="Z655" s="714"/>
      <c r="AA655" s="715"/>
    </row>
    <row r="656" spans="1:27" ht="15" customHeight="1" x14ac:dyDescent="0.15">
      <c r="A656" s="564"/>
      <c r="B656" s="762"/>
      <c r="C656" s="778"/>
      <c r="D656" s="779"/>
      <c r="E656" s="779"/>
      <c r="F656" s="779"/>
      <c r="G656" s="779"/>
      <c r="H656" s="779"/>
      <c r="I656" s="779"/>
      <c r="J656" s="779"/>
      <c r="K656" s="779"/>
      <c r="L656" s="779"/>
      <c r="M656" s="779"/>
      <c r="N656" s="779"/>
      <c r="O656" s="779"/>
      <c r="P656" s="779"/>
      <c r="Q656" s="779"/>
      <c r="R656" s="779"/>
      <c r="S656" s="779"/>
      <c r="T656" s="779"/>
      <c r="U656" s="779"/>
      <c r="V656" s="779"/>
      <c r="W656" s="779"/>
      <c r="X656" s="779"/>
      <c r="Y656" s="780"/>
      <c r="Z656" s="716"/>
      <c r="AA656" s="717"/>
    </row>
    <row r="657" spans="1:52" ht="21" customHeight="1" x14ac:dyDescent="0.15">
      <c r="A657" s="564"/>
      <c r="B657" s="761" t="s">
        <v>381</v>
      </c>
      <c r="C657" s="775" t="s">
        <v>414</v>
      </c>
      <c r="D657" s="776"/>
      <c r="E657" s="776"/>
      <c r="F657" s="776"/>
      <c r="G657" s="776"/>
      <c r="H657" s="776"/>
      <c r="I657" s="776"/>
      <c r="J657" s="776"/>
      <c r="K657" s="776"/>
      <c r="L657" s="776"/>
      <c r="M657" s="776"/>
      <c r="N657" s="776"/>
      <c r="O657" s="776"/>
      <c r="P657" s="776"/>
      <c r="Q657" s="776"/>
      <c r="R657" s="776"/>
      <c r="S657" s="776"/>
      <c r="T657" s="776"/>
      <c r="U657" s="776"/>
      <c r="V657" s="776"/>
      <c r="W657" s="776"/>
      <c r="X657" s="776"/>
      <c r="Y657" s="777"/>
      <c r="Z657" s="714"/>
      <c r="AA657" s="715"/>
    </row>
    <row r="658" spans="1:52" ht="21" customHeight="1" x14ac:dyDescent="0.15">
      <c r="A658" s="564"/>
      <c r="B658" s="762"/>
      <c r="C658" s="778"/>
      <c r="D658" s="779"/>
      <c r="E658" s="779"/>
      <c r="F658" s="779"/>
      <c r="G658" s="779"/>
      <c r="H658" s="779"/>
      <c r="I658" s="779"/>
      <c r="J658" s="779"/>
      <c r="K658" s="779"/>
      <c r="L658" s="779"/>
      <c r="M658" s="779"/>
      <c r="N658" s="779"/>
      <c r="O658" s="779"/>
      <c r="P658" s="779"/>
      <c r="Q658" s="779"/>
      <c r="R658" s="779"/>
      <c r="S658" s="779"/>
      <c r="T658" s="779"/>
      <c r="U658" s="779"/>
      <c r="V658" s="779"/>
      <c r="W658" s="779"/>
      <c r="X658" s="779"/>
      <c r="Y658" s="780"/>
      <c r="Z658" s="716"/>
      <c r="AA658" s="717"/>
    </row>
    <row r="659" spans="1:52" ht="22.5" customHeight="1" x14ac:dyDescent="0.15">
      <c r="A659" s="564"/>
      <c r="B659" s="735" t="s">
        <v>417</v>
      </c>
      <c r="C659" s="724" t="s">
        <v>415</v>
      </c>
      <c r="D659" s="725"/>
      <c r="E659" s="725"/>
      <c r="F659" s="725"/>
      <c r="G659" s="725"/>
      <c r="H659" s="725"/>
      <c r="I659" s="725"/>
      <c r="J659" s="725"/>
      <c r="K659" s="725"/>
      <c r="L659" s="725"/>
      <c r="M659" s="725"/>
      <c r="N659" s="725"/>
      <c r="O659" s="725"/>
      <c r="P659" s="725"/>
      <c r="Q659" s="725"/>
      <c r="R659" s="725"/>
      <c r="S659" s="725"/>
      <c r="T659" s="725"/>
      <c r="U659" s="725"/>
      <c r="V659" s="725"/>
      <c r="W659" s="725"/>
      <c r="X659" s="725"/>
      <c r="Y659" s="726"/>
      <c r="Z659" s="714"/>
      <c r="AA659" s="715"/>
    </row>
    <row r="660" spans="1:52" ht="24" customHeight="1" x14ac:dyDescent="0.15">
      <c r="A660" s="564"/>
      <c r="B660" s="736"/>
      <c r="C660" s="732"/>
      <c r="D660" s="733"/>
      <c r="E660" s="733"/>
      <c r="F660" s="733"/>
      <c r="G660" s="733"/>
      <c r="H660" s="733"/>
      <c r="I660" s="733"/>
      <c r="J660" s="733"/>
      <c r="K660" s="733"/>
      <c r="L660" s="733"/>
      <c r="M660" s="733"/>
      <c r="N660" s="733"/>
      <c r="O660" s="733"/>
      <c r="P660" s="733"/>
      <c r="Q660" s="733"/>
      <c r="R660" s="733"/>
      <c r="S660" s="733"/>
      <c r="T660" s="733"/>
      <c r="U660" s="733"/>
      <c r="V660" s="733"/>
      <c r="W660" s="733"/>
      <c r="X660" s="733"/>
      <c r="Y660" s="734"/>
      <c r="Z660" s="716"/>
      <c r="AA660" s="717"/>
    </row>
    <row r="661" spans="1:52" ht="12.75" customHeight="1" x14ac:dyDescent="0.15">
      <c r="A661" s="564"/>
      <c r="B661" s="555"/>
      <c r="C661" s="568"/>
      <c r="D661" s="568"/>
      <c r="E661" s="568"/>
      <c r="F661" s="568"/>
      <c r="G661" s="568"/>
      <c r="H661" s="568"/>
      <c r="I661" s="568"/>
      <c r="J661" s="568"/>
      <c r="K661" s="568"/>
      <c r="L661" s="568"/>
      <c r="M661" s="568"/>
      <c r="N661" s="568"/>
      <c r="O661" s="568"/>
      <c r="P661" s="568"/>
      <c r="Q661" s="568"/>
      <c r="R661" s="568"/>
      <c r="S661" s="568"/>
      <c r="T661" s="568"/>
      <c r="U661" s="568"/>
      <c r="V661" s="568"/>
      <c r="W661" s="568"/>
      <c r="X661" s="568"/>
      <c r="Y661" s="568"/>
      <c r="Z661" s="569"/>
      <c r="AA661" s="569"/>
    </row>
    <row r="662" spans="1:52" ht="18" customHeight="1" x14ac:dyDescent="0.15">
      <c r="A662" s="571"/>
      <c r="B662" s="630" t="s">
        <v>418</v>
      </c>
      <c r="C662" s="568"/>
      <c r="D662" s="568"/>
      <c r="E662" s="568"/>
      <c r="F662" s="568"/>
      <c r="G662" s="568"/>
      <c r="H662" s="568"/>
      <c r="I662" s="568"/>
      <c r="J662" s="568"/>
      <c r="K662" s="568"/>
      <c r="L662" s="568"/>
      <c r="M662" s="568"/>
      <c r="N662" s="568"/>
      <c r="O662" s="568"/>
      <c r="P662" s="568"/>
      <c r="Q662" s="568"/>
      <c r="R662" s="568"/>
      <c r="S662" s="568"/>
      <c r="T662" s="568"/>
      <c r="U662" s="568"/>
      <c r="V662" s="568"/>
      <c r="W662" s="568"/>
      <c r="X662" s="568"/>
      <c r="Y662" s="568"/>
      <c r="Z662" s="569"/>
      <c r="AA662" s="569"/>
    </row>
    <row r="663" spans="1:52" ht="18" customHeight="1" x14ac:dyDescent="0.15">
      <c r="A663" s="564"/>
      <c r="B663" s="735" t="s">
        <v>387</v>
      </c>
      <c r="C663" s="724" t="s">
        <v>419</v>
      </c>
      <c r="D663" s="725"/>
      <c r="E663" s="725"/>
      <c r="F663" s="725"/>
      <c r="G663" s="725"/>
      <c r="H663" s="725"/>
      <c r="I663" s="725"/>
      <c r="J663" s="725"/>
      <c r="K663" s="725"/>
      <c r="L663" s="725"/>
      <c r="M663" s="725"/>
      <c r="N663" s="725"/>
      <c r="O663" s="725"/>
      <c r="P663" s="725"/>
      <c r="Q663" s="725"/>
      <c r="R663" s="725"/>
      <c r="S663" s="725"/>
      <c r="T663" s="725"/>
      <c r="U663" s="725"/>
      <c r="V663" s="725"/>
      <c r="W663" s="725"/>
      <c r="X663" s="725"/>
      <c r="Y663" s="726"/>
      <c r="Z663" s="714"/>
      <c r="AA663" s="715"/>
    </row>
    <row r="664" spans="1:52" ht="18" customHeight="1" x14ac:dyDescent="0.15">
      <c r="A664" s="564"/>
      <c r="B664" s="736"/>
      <c r="C664" s="732"/>
      <c r="D664" s="733"/>
      <c r="E664" s="733"/>
      <c r="F664" s="733"/>
      <c r="G664" s="733"/>
      <c r="H664" s="733"/>
      <c r="I664" s="733"/>
      <c r="J664" s="733"/>
      <c r="K664" s="733"/>
      <c r="L664" s="733"/>
      <c r="M664" s="733"/>
      <c r="N664" s="733"/>
      <c r="O664" s="733"/>
      <c r="P664" s="733"/>
      <c r="Q664" s="733"/>
      <c r="R664" s="733"/>
      <c r="S664" s="733"/>
      <c r="T664" s="733"/>
      <c r="U664" s="733"/>
      <c r="V664" s="733"/>
      <c r="W664" s="733"/>
      <c r="X664" s="733"/>
      <c r="Y664" s="734"/>
      <c r="Z664" s="716"/>
      <c r="AA664" s="717"/>
    </row>
    <row r="665" spans="1:52" ht="18" customHeight="1" x14ac:dyDescent="0.15">
      <c r="A665" s="564"/>
      <c r="B665" s="735" t="s">
        <v>388</v>
      </c>
      <c r="C665" s="724" t="s">
        <v>420</v>
      </c>
      <c r="D665" s="725"/>
      <c r="E665" s="725"/>
      <c r="F665" s="725"/>
      <c r="G665" s="725"/>
      <c r="H665" s="725"/>
      <c r="I665" s="725"/>
      <c r="J665" s="725"/>
      <c r="K665" s="725"/>
      <c r="L665" s="725"/>
      <c r="M665" s="725"/>
      <c r="N665" s="725"/>
      <c r="O665" s="725"/>
      <c r="P665" s="725"/>
      <c r="Q665" s="725"/>
      <c r="R665" s="725"/>
      <c r="S665" s="725"/>
      <c r="T665" s="725"/>
      <c r="U665" s="725"/>
      <c r="V665" s="725"/>
      <c r="W665" s="725"/>
      <c r="X665" s="725"/>
      <c r="Y665" s="726"/>
      <c r="Z665" s="714"/>
      <c r="AA665" s="715"/>
    </row>
    <row r="666" spans="1:52" ht="24" customHeight="1" x14ac:dyDescent="0.15">
      <c r="A666" s="564"/>
      <c r="B666" s="736"/>
      <c r="C666" s="732"/>
      <c r="D666" s="733"/>
      <c r="E666" s="733"/>
      <c r="F666" s="733"/>
      <c r="G666" s="733"/>
      <c r="H666" s="733"/>
      <c r="I666" s="733"/>
      <c r="J666" s="733"/>
      <c r="K666" s="733"/>
      <c r="L666" s="733"/>
      <c r="M666" s="733"/>
      <c r="N666" s="733"/>
      <c r="O666" s="733"/>
      <c r="P666" s="733"/>
      <c r="Q666" s="733"/>
      <c r="R666" s="733"/>
      <c r="S666" s="733"/>
      <c r="T666" s="733"/>
      <c r="U666" s="733"/>
      <c r="V666" s="733"/>
      <c r="W666" s="733"/>
      <c r="X666" s="733"/>
      <c r="Y666" s="734"/>
      <c r="Z666" s="716"/>
      <c r="AA666" s="717"/>
    </row>
    <row r="667" spans="1:52" ht="12.75" customHeight="1" x14ac:dyDescent="0.15">
      <c r="A667" s="555"/>
      <c r="B667" s="555"/>
      <c r="C667" s="573"/>
      <c r="D667" s="573"/>
      <c r="E667" s="573"/>
      <c r="F667" s="573"/>
      <c r="G667" s="573"/>
      <c r="H667" s="573"/>
      <c r="I667" s="573"/>
      <c r="J667" s="573"/>
      <c r="K667" s="573"/>
      <c r="L667" s="573"/>
      <c r="M667" s="573"/>
      <c r="N667" s="573"/>
      <c r="O667" s="573"/>
      <c r="P667" s="573"/>
      <c r="Q667" s="573"/>
      <c r="R667" s="573"/>
      <c r="S667" s="573"/>
      <c r="T667" s="573"/>
      <c r="U667" s="573"/>
      <c r="V667" s="573"/>
      <c r="W667" s="573"/>
      <c r="X667" s="573"/>
      <c r="Y667" s="573"/>
      <c r="Z667" s="569"/>
      <c r="AA667" s="569"/>
    </row>
    <row r="668" spans="1:52" ht="18" customHeight="1" x14ac:dyDescent="0.15">
      <c r="A668" s="541" t="s">
        <v>879</v>
      </c>
      <c r="B668" s="555"/>
      <c r="C668" s="564"/>
      <c r="D668" s="564"/>
      <c r="E668" s="564"/>
      <c r="F668" s="564"/>
      <c r="G668" s="564"/>
      <c r="H668" s="564"/>
      <c r="I668" s="564"/>
      <c r="J668" s="541"/>
      <c r="K668" s="522"/>
      <c r="L668" s="522"/>
      <c r="M668" s="522"/>
      <c r="N668" s="522"/>
      <c r="O668" s="522"/>
      <c r="P668" s="522"/>
      <c r="Q668" s="522"/>
      <c r="R668" s="522"/>
      <c r="S668" s="523"/>
      <c r="T668" s="523"/>
      <c r="U668" s="523"/>
      <c r="V668" s="523"/>
      <c r="W668" s="523"/>
      <c r="X668" s="523"/>
      <c r="Y668" s="523"/>
      <c r="Z668" s="574"/>
      <c r="AA668" s="574"/>
    </row>
    <row r="669" spans="1:52" ht="22.5" customHeight="1" x14ac:dyDescent="0.15">
      <c r="A669" s="564"/>
      <c r="B669" s="735" t="s">
        <v>16</v>
      </c>
      <c r="C669" s="724" t="s">
        <v>684</v>
      </c>
      <c r="D669" s="725"/>
      <c r="E669" s="725"/>
      <c r="F669" s="725"/>
      <c r="G669" s="725"/>
      <c r="H669" s="725"/>
      <c r="I669" s="725"/>
      <c r="J669" s="725"/>
      <c r="K669" s="725"/>
      <c r="L669" s="725"/>
      <c r="M669" s="725"/>
      <c r="N669" s="725"/>
      <c r="O669" s="725"/>
      <c r="P669" s="725"/>
      <c r="Q669" s="725"/>
      <c r="R669" s="725"/>
      <c r="S669" s="725"/>
      <c r="T669" s="725"/>
      <c r="U669" s="725"/>
      <c r="V669" s="725"/>
      <c r="W669" s="725"/>
      <c r="X669" s="725"/>
      <c r="Y669" s="726"/>
      <c r="Z669" s="714"/>
      <c r="AA669" s="715"/>
    </row>
    <row r="670" spans="1:52" s="62" customFormat="1" ht="22.5" customHeight="1" x14ac:dyDescent="0.15">
      <c r="A670" s="564"/>
      <c r="B670" s="736"/>
      <c r="C670" s="732"/>
      <c r="D670" s="733"/>
      <c r="E670" s="733"/>
      <c r="F670" s="733"/>
      <c r="G670" s="733"/>
      <c r="H670" s="733"/>
      <c r="I670" s="733"/>
      <c r="J670" s="733"/>
      <c r="K670" s="733"/>
      <c r="L670" s="733"/>
      <c r="M670" s="733"/>
      <c r="N670" s="733"/>
      <c r="O670" s="733"/>
      <c r="P670" s="733"/>
      <c r="Q670" s="733"/>
      <c r="R670" s="733"/>
      <c r="S670" s="733"/>
      <c r="T670" s="733"/>
      <c r="U670" s="733"/>
      <c r="V670" s="733"/>
      <c r="W670" s="733"/>
      <c r="X670" s="733"/>
      <c r="Y670" s="734"/>
      <c r="Z670" s="716"/>
      <c r="AA670" s="717"/>
      <c r="AE670" s="61"/>
      <c r="AF670" s="61"/>
      <c r="AG670" s="61"/>
      <c r="AH670" s="61"/>
      <c r="AI670" s="61"/>
      <c r="AJ670" s="61"/>
      <c r="AK670" s="61"/>
      <c r="AL670" s="61"/>
      <c r="AM670" s="61"/>
      <c r="AN670" s="61"/>
      <c r="AO670" s="61"/>
      <c r="AP670" s="61"/>
      <c r="AQ670" s="61"/>
      <c r="AR670" s="61"/>
      <c r="AS670" s="61"/>
      <c r="AT670" s="61"/>
      <c r="AU670" s="61"/>
      <c r="AV670" s="61"/>
      <c r="AW670" s="61"/>
      <c r="AX670" s="61"/>
      <c r="AY670" s="61"/>
      <c r="AZ670" s="61"/>
    </row>
    <row r="671" spans="1:52" ht="49.5" customHeight="1" x14ac:dyDescent="0.15">
      <c r="A671" s="564"/>
      <c r="B671" s="735" t="s">
        <v>7</v>
      </c>
      <c r="C671" s="724" t="s">
        <v>685</v>
      </c>
      <c r="D671" s="725"/>
      <c r="E671" s="725"/>
      <c r="F671" s="725"/>
      <c r="G671" s="725"/>
      <c r="H671" s="725"/>
      <c r="I671" s="725"/>
      <c r="J671" s="725"/>
      <c r="K671" s="725"/>
      <c r="L671" s="725"/>
      <c r="M671" s="725"/>
      <c r="N671" s="725"/>
      <c r="O671" s="725"/>
      <c r="P671" s="725"/>
      <c r="Q671" s="725"/>
      <c r="R671" s="725"/>
      <c r="S671" s="725"/>
      <c r="T671" s="725"/>
      <c r="U671" s="725"/>
      <c r="V671" s="725"/>
      <c r="W671" s="725"/>
      <c r="X671" s="725"/>
      <c r="Y671" s="726"/>
      <c r="Z671" s="714"/>
      <c r="AA671" s="715"/>
    </row>
    <row r="672" spans="1:52" s="62" customFormat="1" ht="51" customHeight="1" x14ac:dyDescent="0.15">
      <c r="A672" s="564"/>
      <c r="B672" s="736"/>
      <c r="C672" s="732"/>
      <c r="D672" s="733"/>
      <c r="E672" s="733"/>
      <c r="F672" s="733"/>
      <c r="G672" s="733"/>
      <c r="H672" s="733"/>
      <c r="I672" s="733"/>
      <c r="J672" s="733"/>
      <c r="K672" s="733"/>
      <c r="L672" s="733"/>
      <c r="M672" s="733"/>
      <c r="N672" s="733"/>
      <c r="O672" s="733"/>
      <c r="P672" s="733"/>
      <c r="Q672" s="733"/>
      <c r="R672" s="733"/>
      <c r="S672" s="733"/>
      <c r="T672" s="733"/>
      <c r="U672" s="733"/>
      <c r="V672" s="733"/>
      <c r="W672" s="733"/>
      <c r="X672" s="733"/>
      <c r="Y672" s="734"/>
      <c r="Z672" s="716"/>
      <c r="AA672" s="717"/>
      <c r="AE672" s="61"/>
      <c r="AF672" s="61"/>
      <c r="AG672" s="61"/>
      <c r="AH672" s="61"/>
      <c r="AI672" s="61"/>
      <c r="AJ672" s="61"/>
      <c r="AK672" s="61"/>
      <c r="AL672" s="61"/>
      <c r="AM672" s="61"/>
      <c r="AN672" s="61"/>
      <c r="AO672" s="61"/>
      <c r="AP672" s="61"/>
      <c r="AQ672" s="61"/>
      <c r="AR672" s="61"/>
      <c r="AS672" s="61"/>
      <c r="AT672" s="61"/>
      <c r="AU672" s="61"/>
      <c r="AV672" s="61"/>
      <c r="AW672" s="61"/>
      <c r="AX672" s="61"/>
      <c r="AY672" s="61"/>
      <c r="AZ672" s="61"/>
    </row>
    <row r="673" spans="1:52" s="62" customFormat="1" ht="15" customHeight="1" x14ac:dyDescent="0.15">
      <c r="A673" s="564"/>
      <c r="B673" s="735" t="s">
        <v>76</v>
      </c>
      <c r="C673" s="724" t="s">
        <v>686</v>
      </c>
      <c r="D673" s="725"/>
      <c r="E673" s="725"/>
      <c r="F673" s="725"/>
      <c r="G673" s="725"/>
      <c r="H673" s="725"/>
      <c r="I673" s="725"/>
      <c r="J673" s="725"/>
      <c r="K673" s="725"/>
      <c r="L673" s="725"/>
      <c r="M673" s="725"/>
      <c r="N673" s="725"/>
      <c r="O673" s="725"/>
      <c r="P673" s="725"/>
      <c r="Q673" s="725"/>
      <c r="R673" s="725"/>
      <c r="S673" s="725"/>
      <c r="T673" s="725"/>
      <c r="U673" s="725"/>
      <c r="V673" s="725"/>
      <c r="W673" s="725"/>
      <c r="X673" s="725"/>
      <c r="Y673" s="726"/>
      <c r="Z673" s="607"/>
      <c r="AA673" s="608"/>
      <c r="AE673" s="61"/>
      <c r="AF673" s="61"/>
      <c r="AG673" s="61"/>
      <c r="AH673" s="61"/>
      <c r="AI673" s="61"/>
      <c r="AJ673" s="61"/>
      <c r="AK673" s="61"/>
      <c r="AL673" s="61"/>
      <c r="AM673" s="61"/>
      <c r="AN673" s="61"/>
      <c r="AO673" s="61"/>
      <c r="AP673" s="61"/>
      <c r="AQ673" s="61"/>
      <c r="AR673" s="61"/>
      <c r="AS673" s="61"/>
      <c r="AT673" s="61"/>
      <c r="AU673" s="61"/>
      <c r="AV673" s="61"/>
      <c r="AW673" s="61"/>
      <c r="AX673" s="61"/>
      <c r="AY673" s="61"/>
      <c r="AZ673" s="61"/>
    </row>
    <row r="674" spans="1:52" s="62" customFormat="1" ht="15" customHeight="1" x14ac:dyDescent="0.15">
      <c r="A674" s="564"/>
      <c r="B674" s="736"/>
      <c r="C674" s="732"/>
      <c r="D674" s="733"/>
      <c r="E674" s="733"/>
      <c r="F674" s="733"/>
      <c r="G674" s="733"/>
      <c r="H674" s="733"/>
      <c r="I674" s="733"/>
      <c r="J674" s="733"/>
      <c r="K674" s="733"/>
      <c r="L674" s="733"/>
      <c r="M674" s="733"/>
      <c r="N674" s="733"/>
      <c r="O674" s="733"/>
      <c r="P674" s="733"/>
      <c r="Q674" s="733"/>
      <c r="R674" s="733"/>
      <c r="S674" s="733"/>
      <c r="T674" s="733"/>
      <c r="U674" s="733"/>
      <c r="V674" s="733"/>
      <c r="W674" s="733"/>
      <c r="X674" s="733"/>
      <c r="Y674" s="734"/>
      <c r="Z674" s="607"/>
      <c r="AA674" s="608"/>
      <c r="AE674" s="61"/>
      <c r="AF674" s="61"/>
      <c r="AG674" s="61"/>
      <c r="AH674" s="61"/>
      <c r="AI674" s="61"/>
      <c r="AJ674" s="61"/>
      <c r="AK674" s="61"/>
      <c r="AL674" s="61"/>
      <c r="AM674" s="61"/>
      <c r="AN674" s="61"/>
      <c r="AO674" s="61"/>
      <c r="AP674" s="61"/>
      <c r="AQ674" s="61"/>
      <c r="AR674" s="61"/>
      <c r="AS674" s="61"/>
      <c r="AT674" s="61"/>
      <c r="AU674" s="61"/>
      <c r="AV674" s="61"/>
      <c r="AW674" s="61"/>
      <c r="AX674" s="61"/>
      <c r="AY674" s="61"/>
      <c r="AZ674" s="61"/>
    </row>
    <row r="675" spans="1:52" ht="28.5" customHeight="1" x14ac:dyDescent="0.15">
      <c r="A675" s="564"/>
      <c r="B675" s="735" t="s">
        <v>9</v>
      </c>
      <c r="C675" s="724" t="s">
        <v>687</v>
      </c>
      <c r="D675" s="725"/>
      <c r="E675" s="725"/>
      <c r="F675" s="725"/>
      <c r="G675" s="725"/>
      <c r="H675" s="725"/>
      <c r="I675" s="725"/>
      <c r="J675" s="725"/>
      <c r="K675" s="725"/>
      <c r="L675" s="725"/>
      <c r="M675" s="725"/>
      <c r="N675" s="725"/>
      <c r="O675" s="725"/>
      <c r="P675" s="725"/>
      <c r="Q675" s="725"/>
      <c r="R675" s="725"/>
      <c r="S675" s="725"/>
      <c r="T675" s="725"/>
      <c r="U675" s="725"/>
      <c r="V675" s="725"/>
      <c r="W675" s="725"/>
      <c r="X675" s="725"/>
      <c r="Y675" s="726"/>
      <c r="Z675" s="714"/>
      <c r="AA675" s="715"/>
    </row>
    <row r="676" spans="1:52" ht="28.5" customHeight="1" x14ac:dyDescent="0.15">
      <c r="A676" s="564"/>
      <c r="B676" s="736"/>
      <c r="C676" s="732"/>
      <c r="D676" s="733"/>
      <c r="E676" s="733"/>
      <c r="F676" s="733"/>
      <c r="G676" s="733"/>
      <c r="H676" s="733"/>
      <c r="I676" s="733"/>
      <c r="J676" s="733"/>
      <c r="K676" s="733"/>
      <c r="L676" s="733"/>
      <c r="M676" s="733"/>
      <c r="N676" s="733"/>
      <c r="O676" s="733"/>
      <c r="P676" s="733"/>
      <c r="Q676" s="733"/>
      <c r="R676" s="733"/>
      <c r="S676" s="733"/>
      <c r="T676" s="733"/>
      <c r="U676" s="733"/>
      <c r="V676" s="733"/>
      <c r="W676" s="733"/>
      <c r="X676" s="733"/>
      <c r="Y676" s="734"/>
      <c r="Z676" s="716"/>
      <c r="AA676" s="717"/>
    </row>
    <row r="677" spans="1:52" ht="31.5" customHeight="1" x14ac:dyDescent="0.15">
      <c r="A677" s="564"/>
      <c r="B677" s="700" t="s">
        <v>688</v>
      </c>
      <c r="C677" s="1015" t="s">
        <v>975</v>
      </c>
      <c r="D677" s="1015"/>
      <c r="E677" s="1015"/>
      <c r="F677" s="1015"/>
      <c r="G677" s="1015"/>
      <c r="H677" s="1015"/>
      <c r="I677" s="1015"/>
      <c r="J677" s="1015"/>
      <c r="K677" s="1015"/>
      <c r="L677" s="1015"/>
      <c r="M677" s="1015"/>
      <c r="N677" s="1015"/>
      <c r="O677" s="1015"/>
      <c r="P677" s="1015"/>
      <c r="Q677" s="1015"/>
      <c r="R677" s="1015"/>
      <c r="S677" s="1015"/>
      <c r="T677" s="1015"/>
      <c r="U677" s="1015"/>
      <c r="V677" s="1015"/>
      <c r="W677" s="1015"/>
      <c r="X677" s="1015"/>
      <c r="Y677" s="1015"/>
      <c r="Z677" s="714"/>
      <c r="AA677" s="715"/>
    </row>
    <row r="678" spans="1:52" ht="12.75" customHeight="1" x14ac:dyDescent="0.15">
      <c r="A678" s="622"/>
      <c r="B678" s="555"/>
      <c r="C678" s="623"/>
      <c r="D678" s="555"/>
      <c r="E678" s="555"/>
      <c r="F678" s="555"/>
      <c r="G678" s="555"/>
      <c r="H678" s="555"/>
      <c r="I678" s="555"/>
      <c r="J678" s="558"/>
      <c r="K678" s="558"/>
      <c r="L678" s="558"/>
      <c r="M678" s="558"/>
      <c r="N678" s="558"/>
      <c r="O678" s="558"/>
      <c r="P678" s="558"/>
      <c r="Q678" s="558"/>
      <c r="R678" s="558"/>
      <c r="S678" s="560"/>
      <c r="T678" s="560"/>
      <c r="U678" s="560"/>
      <c r="V678" s="560"/>
      <c r="W678" s="560"/>
      <c r="X678" s="560"/>
      <c r="Y678" s="560"/>
      <c r="Z678" s="569"/>
      <c r="AA678" s="569"/>
    </row>
    <row r="679" spans="1:52" ht="18" customHeight="1" x14ac:dyDescent="0.15">
      <c r="A679" s="541" t="s">
        <v>880</v>
      </c>
      <c r="B679" s="536"/>
      <c r="C679" s="564"/>
      <c r="D679" s="564"/>
      <c r="E679" s="564"/>
      <c r="F679" s="564"/>
      <c r="G679" s="564"/>
      <c r="H679" s="564"/>
      <c r="I679" s="568"/>
      <c r="J679" s="568"/>
      <c r="K679" s="568"/>
      <c r="L679" s="568"/>
      <c r="M679" s="568"/>
      <c r="N679" s="568"/>
      <c r="O679" s="568"/>
      <c r="P679" s="568"/>
      <c r="Q679" s="568"/>
      <c r="R679" s="568"/>
      <c r="S679" s="568"/>
      <c r="T679" s="568"/>
      <c r="U679" s="568"/>
      <c r="V679" s="568"/>
      <c r="W679" s="568"/>
      <c r="X679" s="568"/>
      <c r="Y679" s="568"/>
      <c r="Z679" s="569"/>
      <c r="AA679" s="569"/>
    </row>
    <row r="680" spans="1:52" ht="15" customHeight="1" x14ac:dyDescent="0.15">
      <c r="A680" s="564"/>
      <c r="B680" s="763" t="s">
        <v>21</v>
      </c>
      <c r="C680" s="756" t="s">
        <v>365</v>
      </c>
      <c r="D680" s="756"/>
      <c r="E680" s="756"/>
      <c r="F680" s="756"/>
      <c r="G680" s="756"/>
      <c r="H680" s="756"/>
      <c r="I680" s="756"/>
      <c r="J680" s="756"/>
      <c r="K680" s="756"/>
      <c r="L680" s="756"/>
      <c r="M680" s="756"/>
      <c r="N680" s="756"/>
      <c r="O680" s="756"/>
      <c r="P680" s="756"/>
      <c r="Q680" s="756"/>
      <c r="R680" s="756"/>
      <c r="S680" s="756"/>
      <c r="T680" s="756"/>
      <c r="U680" s="756"/>
      <c r="V680" s="756"/>
      <c r="W680" s="756"/>
      <c r="X680" s="756"/>
      <c r="Y680" s="756"/>
      <c r="Z680" s="714"/>
      <c r="AA680" s="715"/>
    </row>
    <row r="681" spans="1:52" ht="15" customHeight="1" x14ac:dyDescent="0.15">
      <c r="A681" s="564"/>
      <c r="B681" s="763"/>
      <c r="C681" s="756"/>
      <c r="D681" s="756"/>
      <c r="E681" s="756"/>
      <c r="F681" s="756"/>
      <c r="G681" s="756"/>
      <c r="H681" s="756"/>
      <c r="I681" s="756"/>
      <c r="J681" s="756"/>
      <c r="K681" s="756"/>
      <c r="L681" s="756"/>
      <c r="M681" s="756"/>
      <c r="N681" s="756"/>
      <c r="O681" s="756"/>
      <c r="P681" s="756"/>
      <c r="Q681" s="756"/>
      <c r="R681" s="756"/>
      <c r="S681" s="756"/>
      <c r="T681" s="756"/>
      <c r="U681" s="756"/>
      <c r="V681" s="756"/>
      <c r="W681" s="756"/>
      <c r="X681" s="756"/>
      <c r="Y681" s="756"/>
      <c r="Z681" s="716"/>
      <c r="AA681" s="717"/>
    </row>
    <row r="682" spans="1:52" ht="15" customHeight="1" x14ac:dyDescent="0.15">
      <c r="A682" s="564"/>
      <c r="B682" s="735" t="s">
        <v>388</v>
      </c>
      <c r="C682" s="724" t="s">
        <v>1003</v>
      </c>
      <c r="D682" s="725"/>
      <c r="E682" s="725"/>
      <c r="F682" s="725"/>
      <c r="G682" s="725"/>
      <c r="H682" s="725"/>
      <c r="I682" s="725"/>
      <c r="J682" s="725"/>
      <c r="K682" s="725"/>
      <c r="L682" s="725"/>
      <c r="M682" s="725"/>
      <c r="N682" s="725"/>
      <c r="O682" s="725"/>
      <c r="P682" s="725"/>
      <c r="Q682" s="725"/>
      <c r="R682" s="725"/>
      <c r="S682" s="725"/>
      <c r="T682" s="725"/>
      <c r="U682" s="725"/>
      <c r="V682" s="725"/>
      <c r="W682" s="725"/>
      <c r="X682" s="725"/>
      <c r="Y682" s="726"/>
      <c r="Z682" s="714"/>
      <c r="AA682" s="715"/>
    </row>
    <row r="683" spans="1:52" ht="15" customHeight="1" x14ac:dyDescent="0.15">
      <c r="A683" s="564"/>
      <c r="B683" s="736"/>
      <c r="C683" s="732"/>
      <c r="D683" s="733"/>
      <c r="E683" s="733"/>
      <c r="F683" s="733"/>
      <c r="G683" s="733"/>
      <c r="H683" s="733"/>
      <c r="I683" s="733"/>
      <c r="J683" s="733"/>
      <c r="K683" s="733"/>
      <c r="L683" s="733"/>
      <c r="M683" s="733"/>
      <c r="N683" s="733"/>
      <c r="O683" s="733"/>
      <c r="P683" s="733"/>
      <c r="Q683" s="733"/>
      <c r="R683" s="733"/>
      <c r="S683" s="733"/>
      <c r="T683" s="733"/>
      <c r="U683" s="733"/>
      <c r="V683" s="733"/>
      <c r="W683" s="733"/>
      <c r="X683" s="733"/>
      <c r="Y683" s="734"/>
      <c r="Z683" s="716"/>
      <c r="AA683" s="717"/>
    </row>
    <row r="684" spans="1:52" ht="42" customHeight="1" x14ac:dyDescent="0.15">
      <c r="A684" s="564"/>
      <c r="B684" s="763" t="s">
        <v>76</v>
      </c>
      <c r="C684" s="756" t="s">
        <v>947</v>
      </c>
      <c r="D684" s="756"/>
      <c r="E684" s="756"/>
      <c r="F684" s="756"/>
      <c r="G684" s="756"/>
      <c r="H684" s="756"/>
      <c r="I684" s="756"/>
      <c r="J684" s="756"/>
      <c r="K684" s="756"/>
      <c r="L684" s="756"/>
      <c r="M684" s="756"/>
      <c r="N684" s="756"/>
      <c r="O684" s="756"/>
      <c r="P684" s="756"/>
      <c r="Q684" s="756"/>
      <c r="R684" s="756"/>
      <c r="S684" s="756"/>
      <c r="T684" s="756"/>
      <c r="U684" s="756"/>
      <c r="V684" s="756"/>
      <c r="W684" s="756"/>
      <c r="X684" s="756"/>
      <c r="Y684" s="756"/>
      <c r="Z684" s="714"/>
      <c r="AA684" s="715"/>
    </row>
    <row r="685" spans="1:52" ht="43.5" customHeight="1" x14ac:dyDescent="0.15">
      <c r="A685" s="564"/>
      <c r="B685" s="763"/>
      <c r="C685" s="756"/>
      <c r="D685" s="756"/>
      <c r="E685" s="756"/>
      <c r="F685" s="756"/>
      <c r="G685" s="756"/>
      <c r="H685" s="756"/>
      <c r="I685" s="756"/>
      <c r="J685" s="756"/>
      <c r="K685" s="756"/>
      <c r="L685" s="756"/>
      <c r="M685" s="756"/>
      <c r="N685" s="756"/>
      <c r="O685" s="756"/>
      <c r="P685" s="756"/>
      <c r="Q685" s="756"/>
      <c r="R685" s="756"/>
      <c r="S685" s="756"/>
      <c r="T685" s="756"/>
      <c r="U685" s="756"/>
      <c r="V685" s="756"/>
      <c r="W685" s="756"/>
      <c r="X685" s="756"/>
      <c r="Y685" s="756"/>
      <c r="Z685" s="716"/>
      <c r="AA685" s="717"/>
    </row>
    <row r="686" spans="1:52" ht="15" customHeight="1" x14ac:dyDescent="0.15">
      <c r="A686" s="564"/>
      <c r="B686" s="763" t="s">
        <v>380</v>
      </c>
      <c r="C686" s="756" t="s">
        <v>871</v>
      </c>
      <c r="D686" s="756"/>
      <c r="E686" s="756"/>
      <c r="F686" s="756"/>
      <c r="G686" s="756"/>
      <c r="H686" s="756"/>
      <c r="I686" s="756"/>
      <c r="J686" s="756"/>
      <c r="K686" s="756"/>
      <c r="L686" s="756"/>
      <c r="M686" s="756"/>
      <c r="N686" s="756"/>
      <c r="O686" s="756"/>
      <c r="P686" s="756"/>
      <c r="Q686" s="756"/>
      <c r="R686" s="756"/>
      <c r="S686" s="756"/>
      <c r="T686" s="756"/>
      <c r="U686" s="756"/>
      <c r="V686" s="756"/>
      <c r="W686" s="756"/>
      <c r="X686" s="756"/>
      <c r="Y686" s="756"/>
      <c r="Z686" s="772"/>
      <c r="AA686" s="772"/>
    </row>
    <row r="687" spans="1:52" ht="15" customHeight="1" x14ac:dyDescent="0.15">
      <c r="A687" s="564"/>
      <c r="B687" s="763"/>
      <c r="C687" s="756"/>
      <c r="D687" s="756"/>
      <c r="E687" s="756"/>
      <c r="F687" s="756"/>
      <c r="G687" s="756"/>
      <c r="H687" s="756"/>
      <c r="I687" s="756"/>
      <c r="J687" s="756"/>
      <c r="K687" s="756"/>
      <c r="L687" s="756"/>
      <c r="M687" s="756"/>
      <c r="N687" s="756"/>
      <c r="O687" s="756"/>
      <c r="P687" s="756"/>
      <c r="Q687" s="756"/>
      <c r="R687" s="756"/>
      <c r="S687" s="756"/>
      <c r="T687" s="756"/>
      <c r="U687" s="756"/>
      <c r="V687" s="756"/>
      <c r="W687" s="756"/>
      <c r="X687" s="756"/>
      <c r="Y687" s="756"/>
      <c r="Z687" s="772"/>
      <c r="AA687" s="772"/>
    </row>
    <row r="688" spans="1:52" ht="15" customHeight="1" x14ac:dyDescent="0.15">
      <c r="A688" s="564"/>
      <c r="B688" s="763" t="s">
        <v>381</v>
      </c>
      <c r="C688" s="756" t="s">
        <v>219</v>
      </c>
      <c r="D688" s="756"/>
      <c r="E688" s="756"/>
      <c r="F688" s="756"/>
      <c r="G688" s="756"/>
      <c r="H688" s="756"/>
      <c r="I688" s="756"/>
      <c r="J688" s="756"/>
      <c r="K688" s="756"/>
      <c r="L688" s="756"/>
      <c r="M688" s="756"/>
      <c r="N688" s="756"/>
      <c r="O688" s="756"/>
      <c r="P688" s="756"/>
      <c r="Q688" s="756"/>
      <c r="R688" s="756"/>
      <c r="S688" s="756"/>
      <c r="T688" s="756"/>
      <c r="U688" s="756"/>
      <c r="V688" s="756"/>
      <c r="W688" s="756"/>
      <c r="X688" s="756"/>
      <c r="Y688" s="756"/>
      <c r="Z688" s="714"/>
      <c r="AA688" s="715"/>
    </row>
    <row r="689" spans="1:27" ht="15" customHeight="1" x14ac:dyDescent="0.15">
      <c r="A689" s="564"/>
      <c r="B689" s="763"/>
      <c r="C689" s="756"/>
      <c r="D689" s="756"/>
      <c r="E689" s="756"/>
      <c r="F689" s="756"/>
      <c r="G689" s="756"/>
      <c r="H689" s="756"/>
      <c r="I689" s="756"/>
      <c r="J689" s="756"/>
      <c r="K689" s="756"/>
      <c r="L689" s="756"/>
      <c r="M689" s="756"/>
      <c r="N689" s="756"/>
      <c r="O689" s="756"/>
      <c r="P689" s="756"/>
      <c r="Q689" s="756"/>
      <c r="R689" s="756"/>
      <c r="S689" s="756"/>
      <c r="T689" s="756"/>
      <c r="U689" s="756"/>
      <c r="V689" s="756"/>
      <c r="W689" s="756"/>
      <c r="X689" s="756"/>
      <c r="Y689" s="756"/>
      <c r="Z689" s="716"/>
      <c r="AA689" s="717"/>
    </row>
    <row r="690" spans="1:27" ht="15" customHeight="1" x14ac:dyDescent="0.15">
      <c r="A690" s="564"/>
      <c r="B690" s="763" t="s">
        <v>382</v>
      </c>
      <c r="C690" s="756" t="s">
        <v>97</v>
      </c>
      <c r="D690" s="756"/>
      <c r="E690" s="756"/>
      <c r="F690" s="756"/>
      <c r="G690" s="756"/>
      <c r="H690" s="756"/>
      <c r="I690" s="756"/>
      <c r="J690" s="756"/>
      <c r="K690" s="756"/>
      <c r="L690" s="756"/>
      <c r="M690" s="756"/>
      <c r="N690" s="756"/>
      <c r="O690" s="756"/>
      <c r="P690" s="756"/>
      <c r="Q690" s="756"/>
      <c r="R690" s="756"/>
      <c r="S690" s="756"/>
      <c r="T690" s="756"/>
      <c r="U690" s="756"/>
      <c r="V690" s="756"/>
      <c r="W690" s="756"/>
      <c r="X690" s="756"/>
      <c r="Y690" s="756"/>
      <c r="Z690" s="714"/>
      <c r="AA690" s="715"/>
    </row>
    <row r="691" spans="1:27" ht="15" customHeight="1" x14ac:dyDescent="0.15">
      <c r="A691" s="564"/>
      <c r="B691" s="763"/>
      <c r="C691" s="756"/>
      <c r="D691" s="756"/>
      <c r="E691" s="756"/>
      <c r="F691" s="756"/>
      <c r="G691" s="756"/>
      <c r="H691" s="756"/>
      <c r="I691" s="756"/>
      <c r="J691" s="756"/>
      <c r="K691" s="756"/>
      <c r="L691" s="756"/>
      <c r="M691" s="756"/>
      <c r="N691" s="756"/>
      <c r="O691" s="756"/>
      <c r="P691" s="756"/>
      <c r="Q691" s="756"/>
      <c r="R691" s="756"/>
      <c r="S691" s="756"/>
      <c r="T691" s="756"/>
      <c r="U691" s="756"/>
      <c r="V691" s="756"/>
      <c r="W691" s="756"/>
      <c r="X691" s="756"/>
      <c r="Y691" s="756"/>
      <c r="Z691" s="716"/>
      <c r="AA691" s="717"/>
    </row>
    <row r="692" spans="1:27" ht="15" customHeight="1" x14ac:dyDescent="0.15">
      <c r="A692" s="564"/>
      <c r="B692" s="763" t="s">
        <v>368</v>
      </c>
      <c r="C692" s="756" t="s">
        <v>689</v>
      </c>
      <c r="D692" s="756"/>
      <c r="E692" s="756"/>
      <c r="F692" s="756"/>
      <c r="G692" s="756"/>
      <c r="H692" s="756"/>
      <c r="I692" s="756"/>
      <c r="J692" s="756"/>
      <c r="K692" s="756"/>
      <c r="L692" s="756"/>
      <c r="M692" s="756"/>
      <c r="N692" s="756"/>
      <c r="O692" s="756"/>
      <c r="P692" s="756"/>
      <c r="Q692" s="756"/>
      <c r="R692" s="756"/>
      <c r="S692" s="756"/>
      <c r="T692" s="756"/>
      <c r="U692" s="756"/>
      <c r="V692" s="756"/>
      <c r="W692" s="756"/>
      <c r="X692" s="756"/>
      <c r="Y692" s="756"/>
      <c r="Z692" s="772"/>
      <c r="AA692" s="772"/>
    </row>
    <row r="693" spans="1:27" ht="15" customHeight="1" x14ac:dyDescent="0.15">
      <c r="A693" s="564"/>
      <c r="B693" s="763"/>
      <c r="C693" s="756"/>
      <c r="D693" s="756"/>
      <c r="E693" s="756"/>
      <c r="F693" s="756"/>
      <c r="G693" s="756"/>
      <c r="H693" s="756"/>
      <c r="I693" s="756"/>
      <c r="J693" s="756"/>
      <c r="K693" s="756"/>
      <c r="L693" s="756"/>
      <c r="M693" s="756"/>
      <c r="N693" s="756"/>
      <c r="O693" s="756"/>
      <c r="P693" s="756"/>
      <c r="Q693" s="756"/>
      <c r="R693" s="756"/>
      <c r="S693" s="756"/>
      <c r="T693" s="756"/>
      <c r="U693" s="756"/>
      <c r="V693" s="756"/>
      <c r="W693" s="756"/>
      <c r="X693" s="756"/>
      <c r="Y693" s="756"/>
      <c r="Z693" s="772"/>
      <c r="AA693" s="772"/>
    </row>
    <row r="694" spans="1:27" ht="12.75" customHeight="1" x14ac:dyDescent="0.15">
      <c r="A694" s="564"/>
      <c r="B694" s="555"/>
      <c r="C694" s="568"/>
      <c r="D694" s="568"/>
      <c r="E694" s="568"/>
      <c r="F694" s="568"/>
      <c r="G694" s="568"/>
      <c r="H694" s="568"/>
      <c r="I694" s="568"/>
      <c r="J694" s="568"/>
      <c r="K694" s="568"/>
      <c r="L694" s="568"/>
      <c r="M694" s="568"/>
      <c r="N694" s="568"/>
      <c r="O694" s="568"/>
      <c r="P694" s="568"/>
      <c r="Q694" s="568"/>
      <c r="R694" s="568"/>
      <c r="S694" s="568"/>
      <c r="T694" s="568"/>
      <c r="U694" s="568"/>
      <c r="V694" s="568"/>
      <c r="W694" s="568"/>
      <c r="X694" s="568"/>
      <c r="Y694" s="568"/>
      <c r="Z694" s="569"/>
      <c r="AA694" s="569"/>
    </row>
    <row r="695" spans="1:27" ht="18" customHeight="1" x14ac:dyDescent="0.15">
      <c r="A695" s="541" t="s">
        <v>881</v>
      </c>
      <c r="B695" s="536"/>
      <c r="C695" s="564"/>
      <c r="D695" s="564"/>
      <c r="E695" s="564"/>
      <c r="F695" s="564"/>
      <c r="G695" s="564"/>
      <c r="H695" s="631"/>
      <c r="I695" s="568"/>
      <c r="J695" s="568"/>
      <c r="K695" s="568"/>
      <c r="L695" s="568"/>
      <c r="M695" s="568"/>
      <c r="N695" s="568"/>
      <c r="O695" s="568"/>
      <c r="P695" s="568"/>
      <c r="Q695" s="568"/>
      <c r="R695" s="568"/>
      <c r="S695" s="568"/>
      <c r="T695" s="568"/>
      <c r="U695" s="568"/>
      <c r="V695" s="568"/>
      <c r="W695" s="568"/>
      <c r="X695" s="568"/>
      <c r="Y695" s="568"/>
      <c r="Z695" s="569"/>
      <c r="AA695" s="569"/>
    </row>
    <row r="696" spans="1:27" ht="11.25" customHeight="1" x14ac:dyDescent="0.15">
      <c r="A696" s="564"/>
      <c r="B696" s="735" t="s">
        <v>21</v>
      </c>
      <c r="C696" s="724" t="s">
        <v>99</v>
      </c>
      <c r="D696" s="725"/>
      <c r="E696" s="725"/>
      <c r="F696" s="725"/>
      <c r="G696" s="725"/>
      <c r="H696" s="725"/>
      <c r="I696" s="725"/>
      <c r="J696" s="725"/>
      <c r="K696" s="725"/>
      <c r="L696" s="725"/>
      <c r="M696" s="725"/>
      <c r="N696" s="725"/>
      <c r="O696" s="725"/>
      <c r="P696" s="725"/>
      <c r="Q696" s="725"/>
      <c r="R696" s="725"/>
      <c r="S696" s="725"/>
      <c r="T696" s="725"/>
      <c r="U696" s="725"/>
      <c r="V696" s="725"/>
      <c r="W696" s="725"/>
      <c r="X696" s="725"/>
      <c r="Y696" s="726"/>
      <c r="Z696" s="714"/>
      <c r="AA696" s="715"/>
    </row>
    <row r="697" spans="1:27" ht="11.25" customHeight="1" x14ac:dyDescent="0.15">
      <c r="A697" s="564"/>
      <c r="B697" s="736"/>
      <c r="C697" s="732"/>
      <c r="D697" s="733"/>
      <c r="E697" s="733"/>
      <c r="F697" s="733"/>
      <c r="G697" s="733"/>
      <c r="H697" s="733"/>
      <c r="I697" s="733"/>
      <c r="J697" s="733"/>
      <c r="K697" s="733"/>
      <c r="L697" s="733"/>
      <c r="M697" s="733"/>
      <c r="N697" s="733"/>
      <c r="O697" s="733"/>
      <c r="P697" s="733"/>
      <c r="Q697" s="733"/>
      <c r="R697" s="733"/>
      <c r="S697" s="733"/>
      <c r="T697" s="733"/>
      <c r="U697" s="733"/>
      <c r="V697" s="733"/>
      <c r="W697" s="733"/>
      <c r="X697" s="733"/>
      <c r="Y697" s="734"/>
      <c r="Z697" s="716"/>
      <c r="AA697" s="717"/>
    </row>
    <row r="698" spans="1:27" ht="11.25" customHeight="1" x14ac:dyDescent="0.15">
      <c r="A698" s="564"/>
      <c r="B698" s="735" t="s">
        <v>58</v>
      </c>
      <c r="C698" s="724" t="s">
        <v>1004</v>
      </c>
      <c r="D698" s="725"/>
      <c r="E698" s="725"/>
      <c r="F698" s="725"/>
      <c r="G698" s="725"/>
      <c r="H698" s="725"/>
      <c r="I698" s="725"/>
      <c r="J698" s="725"/>
      <c r="K698" s="725"/>
      <c r="L698" s="725"/>
      <c r="M698" s="725"/>
      <c r="N698" s="725"/>
      <c r="O698" s="725"/>
      <c r="P698" s="725"/>
      <c r="Q698" s="725"/>
      <c r="R698" s="725"/>
      <c r="S698" s="725"/>
      <c r="T698" s="725"/>
      <c r="U698" s="725"/>
      <c r="V698" s="725"/>
      <c r="W698" s="725"/>
      <c r="X698" s="725"/>
      <c r="Y698" s="726"/>
      <c r="Z698" s="714"/>
      <c r="AA698" s="715"/>
    </row>
    <row r="699" spans="1:27" ht="11.25" customHeight="1" x14ac:dyDescent="0.15">
      <c r="A699" s="564"/>
      <c r="B699" s="736"/>
      <c r="C699" s="732"/>
      <c r="D699" s="733"/>
      <c r="E699" s="733"/>
      <c r="F699" s="733"/>
      <c r="G699" s="733"/>
      <c r="H699" s="733"/>
      <c r="I699" s="733"/>
      <c r="J699" s="733"/>
      <c r="K699" s="733"/>
      <c r="L699" s="733"/>
      <c r="M699" s="733"/>
      <c r="N699" s="733"/>
      <c r="O699" s="733"/>
      <c r="P699" s="733"/>
      <c r="Q699" s="733"/>
      <c r="R699" s="733"/>
      <c r="S699" s="733"/>
      <c r="T699" s="733"/>
      <c r="U699" s="733"/>
      <c r="V699" s="733"/>
      <c r="W699" s="733"/>
      <c r="X699" s="733"/>
      <c r="Y699" s="734"/>
      <c r="Z699" s="716"/>
      <c r="AA699" s="717"/>
    </row>
    <row r="700" spans="1:27" ht="11.25" customHeight="1" x14ac:dyDescent="0.15">
      <c r="A700" s="564"/>
      <c r="B700" s="735" t="s">
        <v>92</v>
      </c>
      <c r="C700" s="724" t="s">
        <v>277</v>
      </c>
      <c r="D700" s="725"/>
      <c r="E700" s="725"/>
      <c r="F700" s="725"/>
      <c r="G700" s="725"/>
      <c r="H700" s="725"/>
      <c r="I700" s="725"/>
      <c r="J700" s="725"/>
      <c r="K700" s="725"/>
      <c r="L700" s="725"/>
      <c r="M700" s="725"/>
      <c r="N700" s="725"/>
      <c r="O700" s="725"/>
      <c r="P700" s="725"/>
      <c r="Q700" s="725"/>
      <c r="R700" s="725"/>
      <c r="S700" s="725"/>
      <c r="T700" s="725"/>
      <c r="U700" s="725"/>
      <c r="V700" s="725"/>
      <c r="W700" s="725"/>
      <c r="X700" s="725"/>
      <c r="Y700" s="726"/>
      <c r="Z700" s="714"/>
      <c r="AA700" s="715"/>
    </row>
    <row r="701" spans="1:27" ht="11.25" customHeight="1" x14ac:dyDescent="0.15">
      <c r="A701" s="564"/>
      <c r="B701" s="736"/>
      <c r="C701" s="732"/>
      <c r="D701" s="733"/>
      <c r="E701" s="733"/>
      <c r="F701" s="733"/>
      <c r="G701" s="733"/>
      <c r="H701" s="733"/>
      <c r="I701" s="733"/>
      <c r="J701" s="733"/>
      <c r="K701" s="733"/>
      <c r="L701" s="733"/>
      <c r="M701" s="733"/>
      <c r="N701" s="733"/>
      <c r="O701" s="733"/>
      <c r="P701" s="733"/>
      <c r="Q701" s="733"/>
      <c r="R701" s="733"/>
      <c r="S701" s="733"/>
      <c r="T701" s="733"/>
      <c r="U701" s="733"/>
      <c r="V701" s="733"/>
      <c r="W701" s="733"/>
      <c r="X701" s="733"/>
      <c r="Y701" s="734"/>
      <c r="Z701" s="716"/>
      <c r="AA701" s="717"/>
    </row>
    <row r="702" spans="1:27" ht="11.25" customHeight="1" x14ac:dyDescent="0.15">
      <c r="A702" s="564"/>
      <c r="B702" s="735" t="s">
        <v>59</v>
      </c>
      <c r="C702" s="724" t="s">
        <v>220</v>
      </c>
      <c r="D702" s="725"/>
      <c r="E702" s="725"/>
      <c r="F702" s="725"/>
      <c r="G702" s="725"/>
      <c r="H702" s="725"/>
      <c r="I702" s="725"/>
      <c r="J702" s="725"/>
      <c r="K702" s="725"/>
      <c r="L702" s="725"/>
      <c r="M702" s="725"/>
      <c r="N702" s="725"/>
      <c r="O702" s="725"/>
      <c r="P702" s="725"/>
      <c r="Q702" s="725"/>
      <c r="R702" s="725"/>
      <c r="S702" s="725"/>
      <c r="T702" s="725"/>
      <c r="U702" s="725"/>
      <c r="V702" s="725"/>
      <c r="W702" s="725"/>
      <c r="X702" s="725"/>
      <c r="Y702" s="726"/>
      <c r="Z702" s="714"/>
      <c r="AA702" s="715"/>
    </row>
    <row r="703" spans="1:27" ht="11.25" customHeight="1" x14ac:dyDescent="0.15">
      <c r="A703" s="564"/>
      <c r="B703" s="736"/>
      <c r="C703" s="732"/>
      <c r="D703" s="733"/>
      <c r="E703" s="733"/>
      <c r="F703" s="733"/>
      <c r="G703" s="733"/>
      <c r="H703" s="733"/>
      <c r="I703" s="733"/>
      <c r="J703" s="733"/>
      <c r="K703" s="733"/>
      <c r="L703" s="733"/>
      <c r="M703" s="733"/>
      <c r="N703" s="733"/>
      <c r="O703" s="733"/>
      <c r="P703" s="733"/>
      <c r="Q703" s="733"/>
      <c r="R703" s="733"/>
      <c r="S703" s="733"/>
      <c r="T703" s="733"/>
      <c r="U703" s="733"/>
      <c r="V703" s="733"/>
      <c r="W703" s="733"/>
      <c r="X703" s="733"/>
      <c r="Y703" s="734"/>
      <c r="Z703" s="716"/>
      <c r="AA703" s="717"/>
    </row>
    <row r="704" spans="1:27" ht="12.75" customHeight="1" x14ac:dyDescent="0.15">
      <c r="A704" s="622"/>
      <c r="B704" s="555"/>
      <c r="C704" s="623"/>
      <c r="D704" s="555"/>
      <c r="E704" s="555"/>
      <c r="F704" s="555"/>
      <c r="G704" s="555"/>
      <c r="H704" s="555"/>
      <c r="I704" s="555"/>
      <c r="J704" s="558"/>
      <c r="K704" s="558"/>
      <c r="L704" s="558"/>
      <c r="M704" s="558"/>
      <c r="N704" s="558"/>
      <c r="O704" s="558"/>
      <c r="P704" s="558"/>
      <c r="Q704" s="558"/>
      <c r="R704" s="558"/>
      <c r="S704" s="560"/>
      <c r="T704" s="560"/>
      <c r="U704" s="560"/>
      <c r="V704" s="560"/>
      <c r="W704" s="560"/>
      <c r="X704" s="560"/>
      <c r="Y704" s="560"/>
      <c r="Z704" s="569"/>
      <c r="AA704" s="569"/>
    </row>
    <row r="705" spans="1:52" ht="18" customHeight="1" x14ac:dyDescent="0.15">
      <c r="A705" s="624" t="s">
        <v>882</v>
      </c>
      <c r="B705" s="555"/>
      <c r="C705" s="623"/>
      <c r="D705" s="555"/>
      <c r="E705" s="555"/>
      <c r="F705" s="555"/>
      <c r="G705" s="555"/>
      <c r="H705" s="555"/>
      <c r="I705" s="555"/>
      <c r="J705" s="558"/>
      <c r="K705" s="558"/>
      <c r="L705" s="558"/>
      <c r="M705" s="558"/>
      <c r="N705" s="558"/>
      <c r="O705" s="558"/>
      <c r="P705" s="558"/>
      <c r="Q705" s="558"/>
      <c r="R705" s="558"/>
      <c r="S705" s="560"/>
      <c r="T705" s="560"/>
      <c r="U705" s="560"/>
      <c r="V705" s="560"/>
      <c r="W705" s="560"/>
      <c r="X705" s="560"/>
      <c r="Y705" s="560"/>
      <c r="Z705" s="569"/>
      <c r="AA705" s="569"/>
    </row>
    <row r="706" spans="1:52" ht="11.25" customHeight="1" x14ac:dyDescent="0.15">
      <c r="A706" s="624"/>
      <c r="B706" s="735" t="s">
        <v>387</v>
      </c>
      <c r="C706" s="787" t="s">
        <v>1005</v>
      </c>
      <c r="D706" s="788"/>
      <c r="E706" s="788"/>
      <c r="F706" s="788"/>
      <c r="G706" s="788"/>
      <c r="H706" s="788"/>
      <c r="I706" s="788"/>
      <c r="J706" s="788"/>
      <c r="K706" s="788"/>
      <c r="L706" s="788"/>
      <c r="M706" s="788"/>
      <c r="N706" s="788"/>
      <c r="O706" s="788"/>
      <c r="P706" s="788"/>
      <c r="Q706" s="788"/>
      <c r="R706" s="788"/>
      <c r="S706" s="788"/>
      <c r="T706" s="788"/>
      <c r="U706" s="788"/>
      <c r="V706" s="788"/>
      <c r="W706" s="788"/>
      <c r="X706" s="788"/>
      <c r="Y706" s="795"/>
      <c r="Z706" s="714"/>
      <c r="AA706" s="715"/>
    </row>
    <row r="707" spans="1:52" ht="10.5" customHeight="1" x14ac:dyDescent="0.15">
      <c r="A707" s="624"/>
      <c r="B707" s="736"/>
      <c r="C707" s="789"/>
      <c r="D707" s="790"/>
      <c r="E707" s="790"/>
      <c r="F707" s="790"/>
      <c r="G707" s="790"/>
      <c r="H707" s="790"/>
      <c r="I707" s="790"/>
      <c r="J707" s="790"/>
      <c r="K707" s="790"/>
      <c r="L707" s="790"/>
      <c r="M707" s="790"/>
      <c r="N707" s="790"/>
      <c r="O707" s="790"/>
      <c r="P707" s="790"/>
      <c r="Q707" s="790"/>
      <c r="R707" s="790"/>
      <c r="S707" s="790"/>
      <c r="T707" s="790"/>
      <c r="U707" s="790"/>
      <c r="V707" s="790"/>
      <c r="W707" s="790"/>
      <c r="X707" s="790"/>
      <c r="Y707" s="796"/>
      <c r="Z707" s="716"/>
      <c r="AA707" s="717"/>
    </row>
    <row r="708" spans="1:52" ht="28.5" customHeight="1" x14ac:dyDescent="0.15">
      <c r="A708" s="624"/>
      <c r="B708" s="735" t="s">
        <v>388</v>
      </c>
      <c r="C708" s="883" t="s">
        <v>421</v>
      </c>
      <c r="D708" s="884"/>
      <c r="E708" s="884"/>
      <c r="F708" s="884"/>
      <c r="G708" s="884"/>
      <c r="H708" s="884"/>
      <c r="I708" s="884"/>
      <c r="J708" s="884"/>
      <c r="K708" s="884"/>
      <c r="L708" s="884"/>
      <c r="M708" s="884"/>
      <c r="N708" s="884"/>
      <c r="O708" s="884"/>
      <c r="P708" s="884"/>
      <c r="Q708" s="884"/>
      <c r="R708" s="884"/>
      <c r="S708" s="884"/>
      <c r="T708" s="884"/>
      <c r="U708" s="884"/>
      <c r="V708" s="884"/>
      <c r="W708" s="884"/>
      <c r="X708" s="884"/>
      <c r="Y708" s="885"/>
      <c r="Z708" s="714"/>
      <c r="AA708" s="715"/>
    </row>
    <row r="709" spans="1:52" ht="28.5" customHeight="1" x14ac:dyDescent="0.15">
      <c r="A709" s="624"/>
      <c r="B709" s="736"/>
      <c r="C709" s="886"/>
      <c r="D709" s="887"/>
      <c r="E709" s="887"/>
      <c r="F709" s="887"/>
      <c r="G709" s="887"/>
      <c r="H709" s="887"/>
      <c r="I709" s="887"/>
      <c r="J709" s="887"/>
      <c r="K709" s="887"/>
      <c r="L709" s="887"/>
      <c r="M709" s="887"/>
      <c r="N709" s="887"/>
      <c r="O709" s="887"/>
      <c r="P709" s="887"/>
      <c r="Q709" s="887"/>
      <c r="R709" s="887"/>
      <c r="S709" s="887"/>
      <c r="T709" s="887"/>
      <c r="U709" s="887"/>
      <c r="V709" s="887"/>
      <c r="W709" s="887"/>
      <c r="X709" s="887"/>
      <c r="Y709" s="888"/>
      <c r="Z709" s="716"/>
      <c r="AA709" s="717"/>
    </row>
    <row r="710" spans="1:52" ht="18" customHeight="1" x14ac:dyDescent="0.15">
      <c r="A710" s="624"/>
      <c r="B710" s="735" t="s">
        <v>76</v>
      </c>
      <c r="C710" s="724" t="s">
        <v>422</v>
      </c>
      <c r="D710" s="725"/>
      <c r="E710" s="725"/>
      <c r="F710" s="725"/>
      <c r="G710" s="725"/>
      <c r="H710" s="725"/>
      <c r="I710" s="725"/>
      <c r="J710" s="725"/>
      <c r="K710" s="725"/>
      <c r="L710" s="725"/>
      <c r="M710" s="725"/>
      <c r="N710" s="725"/>
      <c r="O710" s="725"/>
      <c r="P710" s="725"/>
      <c r="Q710" s="725"/>
      <c r="R710" s="725"/>
      <c r="S710" s="725"/>
      <c r="T710" s="725"/>
      <c r="U710" s="725"/>
      <c r="V710" s="725"/>
      <c r="W710" s="725"/>
      <c r="X710" s="725"/>
      <c r="Y710" s="726"/>
      <c r="Z710" s="714"/>
      <c r="AA710" s="715"/>
    </row>
    <row r="711" spans="1:52" ht="12.75" customHeight="1" x14ac:dyDescent="0.15">
      <c r="A711" s="622"/>
      <c r="B711" s="736"/>
      <c r="C711" s="732"/>
      <c r="D711" s="733"/>
      <c r="E711" s="733"/>
      <c r="F711" s="733"/>
      <c r="G711" s="733"/>
      <c r="H711" s="733"/>
      <c r="I711" s="733"/>
      <c r="J711" s="733"/>
      <c r="K711" s="733"/>
      <c r="L711" s="733"/>
      <c r="M711" s="733"/>
      <c r="N711" s="733"/>
      <c r="O711" s="733"/>
      <c r="P711" s="733"/>
      <c r="Q711" s="733"/>
      <c r="R711" s="733"/>
      <c r="S711" s="733"/>
      <c r="T711" s="733"/>
      <c r="U711" s="733"/>
      <c r="V711" s="733"/>
      <c r="W711" s="733"/>
      <c r="X711" s="733"/>
      <c r="Y711" s="734"/>
      <c r="Z711" s="716"/>
      <c r="AA711" s="717"/>
    </row>
    <row r="712" spans="1:52" ht="12.75" customHeight="1" x14ac:dyDescent="0.15">
      <c r="A712" s="622"/>
      <c r="B712" s="735" t="s">
        <v>380</v>
      </c>
      <c r="C712" s="724" t="s">
        <v>501</v>
      </c>
      <c r="D712" s="739"/>
      <c r="E712" s="739"/>
      <c r="F712" s="739"/>
      <c r="G712" s="739"/>
      <c r="H712" s="739"/>
      <c r="I712" s="739"/>
      <c r="J712" s="739"/>
      <c r="K712" s="739"/>
      <c r="L712" s="739"/>
      <c r="M712" s="739"/>
      <c r="N712" s="739"/>
      <c r="O712" s="739"/>
      <c r="P712" s="739"/>
      <c r="Q712" s="739"/>
      <c r="R712" s="739"/>
      <c r="S712" s="739"/>
      <c r="T712" s="739"/>
      <c r="U712" s="739"/>
      <c r="V712" s="739"/>
      <c r="W712" s="739"/>
      <c r="X712" s="739"/>
      <c r="Y712" s="740"/>
      <c r="Z712" s="714"/>
      <c r="AA712" s="719"/>
    </row>
    <row r="713" spans="1:52" ht="12.75" customHeight="1" x14ac:dyDescent="0.15">
      <c r="A713" s="622"/>
      <c r="B713" s="752"/>
      <c r="C713" s="741"/>
      <c r="D713" s="742"/>
      <c r="E713" s="742"/>
      <c r="F713" s="742"/>
      <c r="G713" s="742"/>
      <c r="H713" s="742"/>
      <c r="I713" s="742"/>
      <c r="J713" s="742"/>
      <c r="K713" s="742"/>
      <c r="L713" s="742"/>
      <c r="M713" s="742"/>
      <c r="N713" s="742"/>
      <c r="O713" s="742"/>
      <c r="P713" s="742"/>
      <c r="Q713" s="742"/>
      <c r="R713" s="742"/>
      <c r="S713" s="742"/>
      <c r="T713" s="742"/>
      <c r="U713" s="742"/>
      <c r="V713" s="742"/>
      <c r="W713" s="742"/>
      <c r="X713" s="742"/>
      <c r="Y713" s="743"/>
      <c r="Z713" s="720"/>
      <c r="AA713" s="721"/>
    </row>
    <row r="714" spans="1:52" ht="17.25" customHeight="1" x14ac:dyDescent="0.15">
      <c r="A714" s="622"/>
      <c r="B714" s="774" t="s">
        <v>381</v>
      </c>
      <c r="C714" s="738" t="s">
        <v>502</v>
      </c>
      <c r="D714" s="739"/>
      <c r="E714" s="739"/>
      <c r="F714" s="739"/>
      <c r="G714" s="739"/>
      <c r="H714" s="739"/>
      <c r="I714" s="739"/>
      <c r="J714" s="739"/>
      <c r="K714" s="739"/>
      <c r="L714" s="739"/>
      <c r="M714" s="739"/>
      <c r="N714" s="739"/>
      <c r="O714" s="739"/>
      <c r="P714" s="739"/>
      <c r="Q714" s="739"/>
      <c r="R714" s="739"/>
      <c r="S714" s="739"/>
      <c r="T714" s="739"/>
      <c r="U714" s="739"/>
      <c r="V714" s="739"/>
      <c r="W714" s="739"/>
      <c r="X714" s="739"/>
      <c r="Y714" s="740"/>
      <c r="Z714" s="718"/>
      <c r="AA714" s="719"/>
    </row>
    <row r="715" spans="1:52" ht="15" customHeight="1" x14ac:dyDescent="0.15">
      <c r="A715" s="622"/>
      <c r="B715" s="752"/>
      <c r="C715" s="741"/>
      <c r="D715" s="742"/>
      <c r="E715" s="742"/>
      <c r="F715" s="742"/>
      <c r="G715" s="742"/>
      <c r="H715" s="742"/>
      <c r="I715" s="742"/>
      <c r="J715" s="742"/>
      <c r="K715" s="742"/>
      <c r="L715" s="742"/>
      <c r="M715" s="742"/>
      <c r="N715" s="742"/>
      <c r="O715" s="742"/>
      <c r="P715" s="742"/>
      <c r="Q715" s="742"/>
      <c r="R715" s="742"/>
      <c r="S715" s="742"/>
      <c r="T715" s="742"/>
      <c r="U715" s="742"/>
      <c r="V715" s="742"/>
      <c r="W715" s="742"/>
      <c r="X715" s="742"/>
      <c r="Y715" s="743"/>
      <c r="Z715" s="720"/>
      <c r="AA715" s="721"/>
    </row>
    <row r="716" spans="1:52" ht="12.75" customHeight="1" x14ac:dyDescent="0.15">
      <c r="A716" s="622"/>
      <c r="B716" s="555"/>
      <c r="C716" s="623"/>
      <c r="D716" s="555"/>
      <c r="E716" s="555"/>
      <c r="F716" s="555"/>
      <c r="G716" s="555"/>
      <c r="H716" s="555"/>
      <c r="I716" s="555"/>
      <c r="J716" s="558"/>
      <c r="K716" s="558"/>
      <c r="L716" s="558"/>
      <c r="M716" s="558"/>
      <c r="N716" s="558"/>
      <c r="O716" s="558"/>
      <c r="P716" s="558"/>
      <c r="Q716" s="558"/>
      <c r="R716" s="558"/>
      <c r="S716" s="560"/>
      <c r="T716" s="560"/>
      <c r="U716" s="560"/>
      <c r="V716" s="560"/>
      <c r="W716" s="560"/>
      <c r="X716" s="560"/>
      <c r="Y716" s="560"/>
      <c r="Z716" s="569"/>
      <c r="AA716" s="569"/>
    </row>
    <row r="717" spans="1:52" ht="18" customHeight="1" x14ac:dyDescent="0.15">
      <c r="A717" s="541" t="s">
        <v>883</v>
      </c>
      <c r="B717" s="555"/>
      <c r="C717" s="564"/>
      <c r="D717" s="564"/>
      <c r="E717" s="564"/>
      <c r="F717" s="564"/>
      <c r="G717" s="564"/>
      <c r="H717" s="564"/>
      <c r="I717" s="564"/>
      <c r="J717" s="541"/>
      <c r="K717" s="522"/>
      <c r="L717" s="522"/>
      <c r="M717" s="522"/>
      <c r="N717" s="522"/>
      <c r="O717" s="522"/>
      <c r="P717" s="522"/>
      <c r="Q717" s="522"/>
      <c r="R717" s="522"/>
      <c r="S717" s="523"/>
      <c r="T717" s="523"/>
      <c r="U717" s="523"/>
      <c r="V717" s="523"/>
      <c r="W717" s="523"/>
      <c r="X717" s="523"/>
      <c r="Y717" s="523"/>
      <c r="Z717" s="574"/>
      <c r="AA717" s="574"/>
    </row>
    <row r="718" spans="1:52" ht="44.25" customHeight="1" x14ac:dyDescent="0.15">
      <c r="A718" s="564"/>
      <c r="B718" s="735" t="s">
        <v>16</v>
      </c>
      <c r="C718" s="724" t="s">
        <v>423</v>
      </c>
      <c r="D718" s="725"/>
      <c r="E718" s="725"/>
      <c r="F718" s="725"/>
      <c r="G718" s="725"/>
      <c r="H718" s="725"/>
      <c r="I718" s="725"/>
      <c r="J718" s="725"/>
      <c r="K718" s="725"/>
      <c r="L718" s="725"/>
      <c r="M718" s="725"/>
      <c r="N718" s="725"/>
      <c r="O718" s="725"/>
      <c r="P718" s="725"/>
      <c r="Q718" s="725"/>
      <c r="R718" s="725"/>
      <c r="S718" s="725"/>
      <c r="T718" s="725"/>
      <c r="U718" s="725"/>
      <c r="V718" s="725"/>
      <c r="W718" s="725"/>
      <c r="X718" s="725"/>
      <c r="Y718" s="726"/>
      <c r="Z718" s="714"/>
      <c r="AA718" s="715"/>
    </row>
    <row r="719" spans="1:52" s="62" customFormat="1" ht="45.75" customHeight="1" x14ac:dyDescent="0.15">
      <c r="A719" s="564"/>
      <c r="B719" s="736"/>
      <c r="C719" s="732"/>
      <c r="D719" s="733"/>
      <c r="E719" s="733"/>
      <c r="F719" s="733"/>
      <c r="G719" s="733"/>
      <c r="H719" s="733"/>
      <c r="I719" s="733"/>
      <c r="J719" s="733"/>
      <c r="K719" s="733"/>
      <c r="L719" s="733"/>
      <c r="M719" s="733"/>
      <c r="N719" s="733"/>
      <c r="O719" s="733"/>
      <c r="P719" s="733"/>
      <c r="Q719" s="733"/>
      <c r="R719" s="733"/>
      <c r="S719" s="733"/>
      <c r="T719" s="733"/>
      <c r="U719" s="733"/>
      <c r="V719" s="733"/>
      <c r="W719" s="733"/>
      <c r="X719" s="733"/>
      <c r="Y719" s="734"/>
      <c r="Z719" s="716"/>
      <c r="AA719" s="717"/>
      <c r="AE719" s="61"/>
      <c r="AF719" s="61"/>
      <c r="AG719" s="61"/>
      <c r="AH719" s="61"/>
      <c r="AI719" s="61"/>
      <c r="AJ719" s="61"/>
      <c r="AK719" s="61"/>
      <c r="AL719" s="61"/>
      <c r="AM719" s="61"/>
      <c r="AN719" s="61"/>
      <c r="AO719" s="61"/>
      <c r="AP719" s="61"/>
      <c r="AQ719" s="61"/>
      <c r="AR719" s="61"/>
      <c r="AS719" s="61"/>
      <c r="AT719" s="61"/>
      <c r="AU719" s="61"/>
      <c r="AV719" s="61"/>
      <c r="AW719" s="61"/>
      <c r="AX719" s="61"/>
      <c r="AY719" s="61"/>
      <c r="AZ719" s="61"/>
    </row>
    <row r="720" spans="1:52" ht="11.25" customHeight="1" x14ac:dyDescent="0.15">
      <c r="A720" s="564"/>
      <c r="B720" s="735" t="s">
        <v>7</v>
      </c>
      <c r="C720" s="724" t="s">
        <v>176</v>
      </c>
      <c r="D720" s="725"/>
      <c r="E720" s="725"/>
      <c r="F720" s="725"/>
      <c r="G720" s="725"/>
      <c r="H720" s="725"/>
      <c r="I720" s="725"/>
      <c r="J720" s="725"/>
      <c r="K720" s="725"/>
      <c r="L720" s="725"/>
      <c r="M720" s="725"/>
      <c r="N720" s="725"/>
      <c r="O720" s="725"/>
      <c r="P720" s="725"/>
      <c r="Q720" s="725"/>
      <c r="R720" s="725"/>
      <c r="S720" s="725"/>
      <c r="T720" s="725"/>
      <c r="U720" s="725"/>
      <c r="V720" s="725"/>
      <c r="W720" s="725"/>
      <c r="X720" s="725"/>
      <c r="Y720" s="726"/>
      <c r="Z720" s="714"/>
      <c r="AA720" s="715"/>
    </row>
    <row r="721" spans="1:52" s="62" customFormat="1" ht="15" customHeight="1" x14ac:dyDescent="0.15">
      <c r="A721" s="564"/>
      <c r="B721" s="773"/>
      <c r="C721" s="727"/>
      <c r="D721" s="728"/>
      <c r="E721" s="728"/>
      <c r="F721" s="728"/>
      <c r="G721" s="728"/>
      <c r="H721" s="728"/>
      <c r="I721" s="728"/>
      <c r="J721" s="728"/>
      <c r="K721" s="728"/>
      <c r="L721" s="728"/>
      <c r="M721" s="728"/>
      <c r="N721" s="728"/>
      <c r="O721" s="728"/>
      <c r="P721" s="728"/>
      <c r="Q721" s="728"/>
      <c r="R721" s="728"/>
      <c r="S721" s="728"/>
      <c r="T721" s="728"/>
      <c r="U721" s="728"/>
      <c r="V721" s="728"/>
      <c r="W721" s="728"/>
      <c r="X721" s="728"/>
      <c r="Y721" s="729"/>
      <c r="Z721" s="730"/>
      <c r="AA721" s="731"/>
      <c r="AE721" s="61"/>
      <c r="AF721" s="61"/>
      <c r="AG721" s="61"/>
      <c r="AH721" s="61"/>
      <c r="AI721" s="61"/>
      <c r="AJ721" s="61"/>
      <c r="AK721" s="61"/>
      <c r="AL721" s="61"/>
      <c r="AM721" s="61"/>
      <c r="AN721" s="61"/>
      <c r="AO721" s="61"/>
      <c r="AP721" s="61"/>
      <c r="AQ721" s="61"/>
      <c r="AR721" s="61"/>
      <c r="AS721" s="61"/>
      <c r="AT721" s="61"/>
      <c r="AU721" s="61"/>
      <c r="AV721" s="61"/>
      <c r="AW721" s="61"/>
      <c r="AX721" s="61"/>
      <c r="AY721" s="61"/>
      <c r="AZ721" s="61"/>
    </row>
    <row r="722" spans="1:52" ht="15" customHeight="1" x14ac:dyDescent="0.15">
      <c r="A722" s="564"/>
      <c r="B722" s="773"/>
      <c r="C722" s="632" t="s">
        <v>177</v>
      </c>
      <c r="D722" s="633" t="s">
        <v>1006</v>
      </c>
      <c r="E722" s="634"/>
      <c r="F722" s="634"/>
      <c r="G722" s="634"/>
      <c r="H722" s="634"/>
      <c r="I722" s="634"/>
      <c r="J722" s="634"/>
      <c r="K722" s="634"/>
      <c r="L722" s="634"/>
      <c r="M722" s="634"/>
      <c r="N722" s="634"/>
      <c r="O722" s="634"/>
      <c r="P722" s="634"/>
      <c r="Q722" s="634"/>
      <c r="R722" s="634"/>
      <c r="S722" s="634"/>
      <c r="T722" s="634"/>
      <c r="U722" s="634"/>
      <c r="V722" s="634"/>
      <c r="W722" s="634"/>
      <c r="X722" s="634"/>
      <c r="Y722" s="635"/>
      <c r="Z722" s="730"/>
      <c r="AA722" s="731"/>
    </row>
    <row r="723" spans="1:52" ht="27" customHeight="1" x14ac:dyDescent="0.15">
      <c r="A723" s="564"/>
      <c r="B723" s="773"/>
      <c r="C723" s="632" t="s">
        <v>178</v>
      </c>
      <c r="D723" s="809" t="s">
        <v>1007</v>
      </c>
      <c r="E723" s="809"/>
      <c r="F723" s="809"/>
      <c r="G723" s="809"/>
      <c r="H723" s="809"/>
      <c r="I723" s="809"/>
      <c r="J723" s="809"/>
      <c r="K723" s="809"/>
      <c r="L723" s="809"/>
      <c r="M723" s="809"/>
      <c r="N723" s="809"/>
      <c r="O723" s="809"/>
      <c r="P723" s="809"/>
      <c r="Q723" s="809"/>
      <c r="R723" s="809"/>
      <c r="S723" s="809"/>
      <c r="T723" s="809"/>
      <c r="U723" s="809"/>
      <c r="V723" s="809"/>
      <c r="W723" s="809"/>
      <c r="X723" s="809"/>
      <c r="Y723" s="810"/>
      <c r="Z723" s="730"/>
      <c r="AA723" s="731"/>
    </row>
    <row r="724" spans="1:52" ht="15" customHeight="1" x14ac:dyDescent="0.15">
      <c r="A724" s="564"/>
      <c r="B724" s="773"/>
      <c r="C724" s="632" t="s">
        <v>179</v>
      </c>
      <c r="D724" s="757" t="s">
        <v>1008</v>
      </c>
      <c r="E724" s="757"/>
      <c r="F724" s="757"/>
      <c r="G724" s="757"/>
      <c r="H724" s="757"/>
      <c r="I724" s="757"/>
      <c r="J724" s="757"/>
      <c r="K724" s="757"/>
      <c r="L724" s="757"/>
      <c r="M724" s="757"/>
      <c r="N724" s="757"/>
      <c r="O724" s="757"/>
      <c r="P724" s="757"/>
      <c r="Q724" s="757"/>
      <c r="R724" s="757"/>
      <c r="S724" s="757"/>
      <c r="T724" s="757"/>
      <c r="U724" s="757"/>
      <c r="V724" s="757"/>
      <c r="W724" s="757"/>
      <c r="X724" s="757"/>
      <c r="Y724" s="635"/>
      <c r="Z724" s="730"/>
      <c r="AA724" s="731"/>
    </row>
    <row r="725" spans="1:52" ht="15" customHeight="1" x14ac:dyDescent="0.15">
      <c r="A725" s="564"/>
      <c r="B725" s="773"/>
      <c r="C725" s="632" t="s">
        <v>180</v>
      </c>
      <c r="D725" s="757" t="s">
        <v>1009</v>
      </c>
      <c r="E725" s="757"/>
      <c r="F725" s="757"/>
      <c r="G725" s="757"/>
      <c r="H725" s="757"/>
      <c r="I725" s="757"/>
      <c r="J725" s="757"/>
      <c r="K725" s="757"/>
      <c r="L725" s="757"/>
      <c r="M725" s="757"/>
      <c r="N725" s="757"/>
      <c r="O725" s="757"/>
      <c r="P725" s="757"/>
      <c r="Q725" s="757"/>
      <c r="R725" s="757"/>
      <c r="S725" s="757"/>
      <c r="T725" s="757"/>
      <c r="U725" s="757"/>
      <c r="V725" s="757"/>
      <c r="W725" s="757"/>
      <c r="X725" s="757"/>
      <c r="Y725" s="758"/>
      <c r="Z725" s="730"/>
      <c r="AA725" s="731"/>
    </row>
    <row r="726" spans="1:52" ht="15" customHeight="1" x14ac:dyDescent="0.15">
      <c r="A726" s="564"/>
      <c r="B726" s="736"/>
      <c r="C726" s="636" t="s">
        <v>181</v>
      </c>
      <c r="D726" s="637" t="s">
        <v>182</v>
      </c>
      <c r="E726" s="638"/>
      <c r="F726" s="638"/>
      <c r="G726" s="638"/>
      <c r="H726" s="638"/>
      <c r="I726" s="638"/>
      <c r="J726" s="638"/>
      <c r="K726" s="638"/>
      <c r="L726" s="638"/>
      <c r="M726" s="638"/>
      <c r="N726" s="638"/>
      <c r="O726" s="638"/>
      <c r="P726" s="638"/>
      <c r="Q726" s="638"/>
      <c r="R726" s="638"/>
      <c r="S726" s="638"/>
      <c r="T726" s="638"/>
      <c r="U726" s="638"/>
      <c r="V726" s="638"/>
      <c r="W726" s="638"/>
      <c r="X726" s="638"/>
      <c r="Y726" s="639"/>
      <c r="Z726" s="716"/>
      <c r="AA726" s="717"/>
    </row>
    <row r="727" spans="1:52" ht="9.75" customHeight="1" x14ac:dyDescent="0.15">
      <c r="A727" s="564"/>
      <c r="B727" s="735" t="s">
        <v>17</v>
      </c>
      <c r="C727" s="724" t="s">
        <v>183</v>
      </c>
      <c r="D727" s="725"/>
      <c r="E727" s="725"/>
      <c r="F727" s="725"/>
      <c r="G727" s="725"/>
      <c r="H727" s="725"/>
      <c r="I727" s="725"/>
      <c r="J727" s="725"/>
      <c r="K727" s="725"/>
      <c r="L727" s="725"/>
      <c r="M727" s="725"/>
      <c r="N727" s="725"/>
      <c r="O727" s="725"/>
      <c r="P727" s="725"/>
      <c r="Q727" s="725"/>
      <c r="R727" s="725"/>
      <c r="S727" s="725"/>
      <c r="T727" s="725"/>
      <c r="U727" s="725"/>
      <c r="V727" s="725"/>
      <c r="W727" s="725"/>
      <c r="X727" s="725"/>
      <c r="Y727" s="726"/>
      <c r="Z727" s="714"/>
      <c r="AA727" s="715"/>
    </row>
    <row r="728" spans="1:52" ht="9.75" customHeight="1" x14ac:dyDescent="0.15">
      <c r="A728" s="564"/>
      <c r="B728" s="773"/>
      <c r="C728" s="727"/>
      <c r="D728" s="728"/>
      <c r="E728" s="728"/>
      <c r="F728" s="728"/>
      <c r="G728" s="728"/>
      <c r="H728" s="728"/>
      <c r="I728" s="728"/>
      <c r="J728" s="728"/>
      <c r="K728" s="728"/>
      <c r="L728" s="728"/>
      <c r="M728" s="728"/>
      <c r="N728" s="728"/>
      <c r="O728" s="728"/>
      <c r="P728" s="728"/>
      <c r="Q728" s="728"/>
      <c r="R728" s="728"/>
      <c r="S728" s="728"/>
      <c r="T728" s="728"/>
      <c r="U728" s="728"/>
      <c r="V728" s="728"/>
      <c r="W728" s="728"/>
      <c r="X728" s="728"/>
      <c r="Y728" s="729"/>
      <c r="Z728" s="730"/>
      <c r="AA728" s="731"/>
    </row>
    <row r="729" spans="1:52" ht="13.5" customHeight="1" x14ac:dyDescent="0.15">
      <c r="A729" s="564"/>
      <c r="B729" s="773"/>
      <c r="C729" s="640"/>
      <c r="D729" s="633" t="s">
        <v>184</v>
      </c>
      <c r="E729" s="609"/>
      <c r="F729" s="609"/>
      <c r="G729" s="609"/>
      <c r="H729" s="609"/>
      <c r="I729" s="609"/>
      <c r="J729" s="609"/>
      <c r="K729" s="609"/>
      <c r="L729" s="609"/>
      <c r="M729" s="609"/>
      <c r="N729" s="633" t="s">
        <v>185</v>
      </c>
      <c r="O729" s="634"/>
      <c r="P729" s="634"/>
      <c r="Q729" s="634"/>
      <c r="R729" s="634"/>
      <c r="S729" s="634"/>
      <c r="T729" s="634"/>
      <c r="U729" s="634"/>
      <c r="V729" s="634"/>
      <c r="W729" s="634"/>
      <c r="X729" s="634"/>
      <c r="Y729" s="641"/>
      <c r="Z729" s="730"/>
      <c r="AA729" s="731"/>
    </row>
    <row r="730" spans="1:52" s="61" customFormat="1" ht="13.5" customHeight="1" x14ac:dyDescent="0.15">
      <c r="A730" s="564"/>
      <c r="B730" s="773"/>
      <c r="C730" s="640"/>
      <c r="D730" s="757" t="s">
        <v>186</v>
      </c>
      <c r="E730" s="757"/>
      <c r="F730" s="757"/>
      <c r="G730" s="757"/>
      <c r="H730" s="757"/>
      <c r="I730" s="757"/>
      <c r="J730" s="757"/>
      <c r="K730" s="609"/>
      <c r="L730" s="609"/>
      <c r="M730" s="609"/>
      <c r="N730" s="757" t="s">
        <v>187</v>
      </c>
      <c r="O730" s="757"/>
      <c r="P730" s="757"/>
      <c r="Q730" s="757"/>
      <c r="R730" s="757"/>
      <c r="S730" s="757"/>
      <c r="T730" s="757"/>
      <c r="U730" s="757"/>
      <c r="V730" s="757"/>
      <c r="W730" s="757"/>
      <c r="X730" s="642"/>
      <c r="Y730" s="641"/>
      <c r="Z730" s="730"/>
      <c r="AA730" s="731"/>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row>
    <row r="731" spans="1:52" ht="13.5" customHeight="1" x14ac:dyDescent="0.15">
      <c r="A731" s="564"/>
      <c r="B731" s="773"/>
      <c r="C731" s="640"/>
      <c r="D731" s="633" t="s">
        <v>188</v>
      </c>
      <c r="E731" s="609"/>
      <c r="F731" s="609"/>
      <c r="G731" s="609"/>
      <c r="H731" s="609"/>
      <c r="I731" s="609"/>
      <c r="J731" s="609"/>
      <c r="K731" s="609"/>
      <c r="L731" s="609"/>
      <c r="M731" s="609"/>
      <c r="N731" s="633" t="s">
        <v>189</v>
      </c>
      <c r="O731" s="634"/>
      <c r="P731" s="634"/>
      <c r="Q731" s="634"/>
      <c r="R731" s="634"/>
      <c r="S731" s="634"/>
      <c r="T731" s="634"/>
      <c r="U731" s="634"/>
      <c r="V731" s="634"/>
      <c r="W731" s="634"/>
      <c r="X731" s="634"/>
      <c r="Y731" s="641"/>
      <c r="Z731" s="730"/>
      <c r="AA731" s="731"/>
    </row>
    <row r="732" spans="1:52" ht="13.5" customHeight="1" x14ac:dyDescent="0.15">
      <c r="A732" s="564"/>
      <c r="B732" s="736"/>
      <c r="C732" s="640"/>
      <c r="D732" s="633" t="s">
        <v>190</v>
      </c>
      <c r="E732" s="634"/>
      <c r="F732" s="634"/>
      <c r="G732" s="634"/>
      <c r="H732" s="634"/>
      <c r="I732" s="634"/>
      <c r="J732" s="634"/>
      <c r="K732" s="634"/>
      <c r="L732" s="634"/>
      <c r="M732" s="634"/>
      <c r="N732" s="634"/>
      <c r="O732" s="634"/>
      <c r="P732" s="634"/>
      <c r="Q732" s="634"/>
      <c r="R732" s="634"/>
      <c r="S732" s="634"/>
      <c r="T732" s="634"/>
      <c r="U732" s="634"/>
      <c r="V732" s="634"/>
      <c r="W732" s="634"/>
      <c r="X732" s="634"/>
      <c r="Y732" s="635"/>
      <c r="Z732" s="716"/>
      <c r="AA732" s="717"/>
    </row>
    <row r="733" spans="1:52" ht="22.5" customHeight="1" x14ac:dyDescent="0.15">
      <c r="A733" s="564"/>
      <c r="B733" s="735" t="s">
        <v>9</v>
      </c>
      <c r="C733" s="724" t="s">
        <v>425</v>
      </c>
      <c r="D733" s="725"/>
      <c r="E733" s="725"/>
      <c r="F733" s="725"/>
      <c r="G733" s="725"/>
      <c r="H733" s="725"/>
      <c r="I733" s="725"/>
      <c r="J733" s="725"/>
      <c r="K733" s="725"/>
      <c r="L733" s="725"/>
      <c r="M733" s="725"/>
      <c r="N733" s="725"/>
      <c r="O733" s="725"/>
      <c r="P733" s="725"/>
      <c r="Q733" s="725"/>
      <c r="R733" s="725"/>
      <c r="S733" s="725"/>
      <c r="T733" s="725"/>
      <c r="U733" s="725"/>
      <c r="V733" s="725"/>
      <c r="W733" s="725"/>
      <c r="X733" s="725"/>
      <c r="Y733" s="726"/>
      <c r="Z733" s="714"/>
      <c r="AA733" s="715"/>
    </row>
    <row r="734" spans="1:52" ht="22.5" customHeight="1" x14ac:dyDescent="0.15">
      <c r="A734" s="564"/>
      <c r="B734" s="736"/>
      <c r="C734" s="732"/>
      <c r="D734" s="733"/>
      <c r="E734" s="733"/>
      <c r="F734" s="733"/>
      <c r="G734" s="733"/>
      <c r="H734" s="733"/>
      <c r="I734" s="733"/>
      <c r="J734" s="733"/>
      <c r="K734" s="733"/>
      <c r="L734" s="733"/>
      <c r="M734" s="733"/>
      <c r="N734" s="733"/>
      <c r="O734" s="733"/>
      <c r="P734" s="733"/>
      <c r="Q734" s="733"/>
      <c r="R734" s="733"/>
      <c r="S734" s="733"/>
      <c r="T734" s="733"/>
      <c r="U734" s="733"/>
      <c r="V734" s="733"/>
      <c r="W734" s="733"/>
      <c r="X734" s="733"/>
      <c r="Y734" s="734"/>
      <c r="Z734" s="716"/>
      <c r="AA734" s="717"/>
    </row>
    <row r="735" spans="1:52" s="51" customFormat="1" ht="21.75" customHeight="1" x14ac:dyDescent="0.15">
      <c r="A735" s="564"/>
      <c r="B735" s="735" t="s">
        <v>8</v>
      </c>
      <c r="C735" s="724" t="s">
        <v>41</v>
      </c>
      <c r="D735" s="725"/>
      <c r="E735" s="725"/>
      <c r="F735" s="725"/>
      <c r="G735" s="725"/>
      <c r="H735" s="725"/>
      <c r="I735" s="725"/>
      <c r="J735" s="725"/>
      <c r="K735" s="725"/>
      <c r="L735" s="725"/>
      <c r="M735" s="725"/>
      <c r="N735" s="725"/>
      <c r="O735" s="725"/>
      <c r="P735" s="725"/>
      <c r="Q735" s="725"/>
      <c r="R735" s="725"/>
      <c r="S735" s="725"/>
      <c r="T735" s="725"/>
      <c r="U735" s="725"/>
      <c r="V735" s="725"/>
      <c r="W735" s="725"/>
      <c r="X735" s="725"/>
      <c r="Y735" s="726"/>
      <c r="Z735" s="714"/>
      <c r="AA735" s="715"/>
    </row>
    <row r="736" spans="1:52" s="51" customFormat="1" ht="22.5" customHeight="1" x14ac:dyDescent="0.15">
      <c r="A736" s="564"/>
      <c r="B736" s="736"/>
      <c r="C736" s="732"/>
      <c r="D736" s="733"/>
      <c r="E736" s="733"/>
      <c r="F736" s="733"/>
      <c r="G736" s="733"/>
      <c r="H736" s="733"/>
      <c r="I736" s="733"/>
      <c r="J736" s="733"/>
      <c r="K736" s="733"/>
      <c r="L736" s="733"/>
      <c r="M736" s="733"/>
      <c r="N736" s="733"/>
      <c r="O736" s="733"/>
      <c r="P736" s="733"/>
      <c r="Q736" s="733"/>
      <c r="R736" s="733"/>
      <c r="S736" s="733"/>
      <c r="T736" s="733"/>
      <c r="U736" s="733"/>
      <c r="V736" s="733"/>
      <c r="W736" s="733"/>
      <c r="X736" s="733"/>
      <c r="Y736" s="734"/>
      <c r="Z736" s="716"/>
      <c r="AA736" s="717"/>
      <c r="AE736" s="63"/>
      <c r="AF736" s="63"/>
      <c r="AG736" s="63"/>
      <c r="AH736" s="63"/>
      <c r="AI736" s="63"/>
      <c r="AJ736" s="63"/>
      <c r="AK736" s="63"/>
      <c r="AL736" s="63"/>
      <c r="AM736" s="63"/>
      <c r="AN736" s="63"/>
      <c r="AO736" s="63"/>
      <c r="AP736" s="63"/>
      <c r="AQ736" s="63"/>
      <c r="AR736" s="63"/>
      <c r="AS736" s="63"/>
      <c r="AT736" s="63"/>
      <c r="AU736" s="63"/>
      <c r="AV736" s="63"/>
      <c r="AW736" s="63"/>
      <c r="AX736" s="63"/>
      <c r="AY736" s="63"/>
      <c r="AZ736" s="63"/>
    </row>
    <row r="737" spans="1:52" s="53" customFormat="1" ht="16.5" customHeight="1" x14ac:dyDescent="0.15">
      <c r="A737" s="564"/>
      <c r="B737" s="735" t="s">
        <v>10</v>
      </c>
      <c r="C737" s="724" t="s">
        <v>424</v>
      </c>
      <c r="D737" s="725"/>
      <c r="E737" s="725"/>
      <c r="F737" s="725"/>
      <c r="G737" s="725"/>
      <c r="H737" s="725"/>
      <c r="I737" s="725"/>
      <c r="J737" s="725"/>
      <c r="K737" s="725"/>
      <c r="L737" s="725"/>
      <c r="M737" s="725"/>
      <c r="N737" s="725"/>
      <c r="O737" s="725"/>
      <c r="P737" s="725"/>
      <c r="Q737" s="725"/>
      <c r="R737" s="725"/>
      <c r="S737" s="725"/>
      <c r="T737" s="725"/>
      <c r="U737" s="725"/>
      <c r="V737" s="725"/>
      <c r="W737" s="725"/>
      <c r="X737" s="725"/>
      <c r="Y737" s="726"/>
      <c r="Z737" s="714"/>
      <c r="AA737" s="715"/>
    </row>
    <row r="738" spans="1:52" ht="17.25" customHeight="1" x14ac:dyDescent="0.15">
      <c r="A738" s="564"/>
      <c r="B738" s="736"/>
      <c r="C738" s="732"/>
      <c r="D738" s="733"/>
      <c r="E738" s="733"/>
      <c r="F738" s="733"/>
      <c r="G738" s="733"/>
      <c r="H738" s="733"/>
      <c r="I738" s="733"/>
      <c r="J738" s="733"/>
      <c r="K738" s="733"/>
      <c r="L738" s="733"/>
      <c r="M738" s="733"/>
      <c r="N738" s="733"/>
      <c r="O738" s="733"/>
      <c r="P738" s="733"/>
      <c r="Q738" s="733"/>
      <c r="R738" s="733"/>
      <c r="S738" s="733"/>
      <c r="T738" s="733"/>
      <c r="U738" s="733"/>
      <c r="V738" s="733"/>
      <c r="W738" s="733"/>
      <c r="X738" s="733"/>
      <c r="Y738" s="734"/>
      <c r="Z738" s="716"/>
      <c r="AA738" s="717"/>
    </row>
    <row r="739" spans="1:52" ht="32.25" customHeight="1" x14ac:dyDescent="0.15">
      <c r="A739" s="564"/>
      <c r="B739" s="735" t="s">
        <v>11</v>
      </c>
      <c r="C739" s="724" t="s">
        <v>503</v>
      </c>
      <c r="D739" s="739"/>
      <c r="E739" s="739"/>
      <c r="F739" s="739"/>
      <c r="G739" s="739"/>
      <c r="H739" s="739"/>
      <c r="I739" s="739"/>
      <c r="J739" s="739"/>
      <c r="K739" s="739"/>
      <c r="L739" s="739"/>
      <c r="M739" s="739"/>
      <c r="N739" s="739"/>
      <c r="O739" s="739"/>
      <c r="P739" s="739"/>
      <c r="Q739" s="739"/>
      <c r="R739" s="739"/>
      <c r="S739" s="739"/>
      <c r="T739" s="739"/>
      <c r="U739" s="739"/>
      <c r="V739" s="739"/>
      <c r="W739" s="739"/>
      <c r="X739" s="739"/>
      <c r="Y739" s="740"/>
      <c r="Z739" s="607"/>
      <c r="AA739" s="608"/>
    </row>
    <row r="740" spans="1:52" ht="30.75" customHeight="1" x14ac:dyDescent="0.15">
      <c r="A740" s="564"/>
      <c r="B740" s="752"/>
      <c r="C740" s="741"/>
      <c r="D740" s="742"/>
      <c r="E740" s="742"/>
      <c r="F740" s="742"/>
      <c r="G740" s="742"/>
      <c r="H740" s="742"/>
      <c r="I740" s="742"/>
      <c r="J740" s="742"/>
      <c r="K740" s="742"/>
      <c r="L740" s="742"/>
      <c r="M740" s="742"/>
      <c r="N740" s="742"/>
      <c r="O740" s="742"/>
      <c r="P740" s="742"/>
      <c r="Q740" s="742"/>
      <c r="R740" s="742"/>
      <c r="S740" s="742"/>
      <c r="T740" s="742"/>
      <c r="U740" s="742"/>
      <c r="V740" s="742"/>
      <c r="W740" s="742"/>
      <c r="X740" s="742"/>
      <c r="Y740" s="743"/>
      <c r="Z740" s="607"/>
      <c r="AA740" s="608"/>
    </row>
    <row r="741" spans="1:52" ht="22.5" customHeight="1" x14ac:dyDescent="0.15">
      <c r="A741" s="564"/>
      <c r="B741" s="735" t="s">
        <v>13</v>
      </c>
      <c r="C741" s="724" t="s">
        <v>426</v>
      </c>
      <c r="D741" s="725"/>
      <c r="E741" s="725"/>
      <c r="F741" s="725"/>
      <c r="G741" s="725"/>
      <c r="H741" s="725"/>
      <c r="I741" s="725"/>
      <c r="J741" s="725"/>
      <c r="K741" s="725"/>
      <c r="L741" s="725"/>
      <c r="M741" s="725"/>
      <c r="N741" s="725"/>
      <c r="O741" s="725"/>
      <c r="P741" s="725"/>
      <c r="Q741" s="725"/>
      <c r="R741" s="725"/>
      <c r="S741" s="725"/>
      <c r="T741" s="725"/>
      <c r="U741" s="725"/>
      <c r="V741" s="725"/>
      <c r="W741" s="725"/>
      <c r="X741" s="725"/>
      <c r="Y741" s="726"/>
      <c r="Z741" s="714"/>
      <c r="AA741" s="715"/>
    </row>
    <row r="742" spans="1:52" ht="24.75" customHeight="1" x14ac:dyDescent="0.15">
      <c r="A742" s="564"/>
      <c r="B742" s="752"/>
      <c r="C742" s="732"/>
      <c r="D742" s="733"/>
      <c r="E742" s="733"/>
      <c r="F742" s="733"/>
      <c r="G742" s="733"/>
      <c r="H742" s="733"/>
      <c r="I742" s="733"/>
      <c r="J742" s="733"/>
      <c r="K742" s="733"/>
      <c r="L742" s="733"/>
      <c r="M742" s="733"/>
      <c r="N742" s="733"/>
      <c r="O742" s="733"/>
      <c r="P742" s="733"/>
      <c r="Q742" s="733"/>
      <c r="R742" s="733"/>
      <c r="S742" s="733"/>
      <c r="T742" s="733"/>
      <c r="U742" s="733"/>
      <c r="V742" s="733"/>
      <c r="W742" s="733"/>
      <c r="X742" s="733"/>
      <c r="Y742" s="734"/>
      <c r="Z742" s="716"/>
      <c r="AA742" s="717"/>
    </row>
    <row r="743" spans="1:52" s="51" customFormat="1" ht="22.5" customHeight="1" x14ac:dyDescent="0.15">
      <c r="A743" s="564"/>
      <c r="B743" s="735" t="s">
        <v>14</v>
      </c>
      <c r="C743" s="724" t="s">
        <v>191</v>
      </c>
      <c r="D743" s="725"/>
      <c r="E743" s="725"/>
      <c r="F743" s="725"/>
      <c r="G743" s="725"/>
      <c r="H743" s="725"/>
      <c r="I743" s="725"/>
      <c r="J743" s="725"/>
      <c r="K743" s="725"/>
      <c r="L743" s="725"/>
      <c r="M743" s="725"/>
      <c r="N743" s="725"/>
      <c r="O743" s="725"/>
      <c r="P743" s="725"/>
      <c r="Q743" s="725"/>
      <c r="R743" s="725"/>
      <c r="S743" s="725"/>
      <c r="T743" s="725"/>
      <c r="U743" s="725"/>
      <c r="V743" s="725"/>
      <c r="W743" s="725"/>
      <c r="X743" s="725"/>
      <c r="Y743" s="726"/>
      <c r="Z743" s="714"/>
      <c r="AA743" s="715"/>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row>
    <row r="744" spans="1:52" s="51" customFormat="1" ht="22.5" customHeight="1" x14ac:dyDescent="0.15">
      <c r="A744" s="564"/>
      <c r="B744" s="752"/>
      <c r="C744" s="732"/>
      <c r="D744" s="733"/>
      <c r="E744" s="733"/>
      <c r="F744" s="733"/>
      <c r="G744" s="733"/>
      <c r="H744" s="733"/>
      <c r="I744" s="733"/>
      <c r="J744" s="733"/>
      <c r="K744" s="733"/>
      <c r="L744" s="733"/>
      <c r="M744" s="733"/>
      <c r="N744" s="733"/>
      <c r="O744" s="733"/>
      <c r="P744" s="733"/>
      <c r="Q744" s="733"/>
      <c r="R744" s="733"/>
      <c r="S744" s="733"/>
      <c r="T744" s="733"/>
      <c r="U744" s="733"/>
      <c r="V744" s="733"/>
      <c r="W744" s="733"/>
      <c r="X744" s="733"/>
      <c r="Y744" s="734"/>
      <c r="Z744" s="716"/>
      <c r="AA744" s="717"/>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row>
    <row r="745" spans="1:52" ht="11.25" customHeight="1" x14ac:dyDescent="0.15">
      <c r="A745" s="564"/>
      <c r="B745" s="722" t="s">
        <v>273</v>
      </c>
      <c r="C745" s="724" t="s">
        <v>1010</v>
      </c>
      <c r="D745" s="725"/>
      <c r="E745" s="725"/>
      <c r="F745" s="725"/>
      <c r="G745" s="725"/>
      <c r="H745" s="725"/>
      <c r="I745" s="725"/>
      <c r="J745" s="725"/>
      <c r="K745" s="725"/>
      <c r="L745" s="725"/>
      <c r="M745" s="725"/>
      <c r="N745" s="725"/>
      <c r="O745" s="725"/>
      <c r="P745" s="725"/>
      <c r="Q745" s="725"/>
      <c r="R745" s="725"/>
      <c r="S745" s="725"/>
      <c r="T745" s="725"/>
      <c r="U745" s="725"/>
      <c r="V745" s="725"/>
      <c r="W745" s="725"/>
      <c r="X745" s="725"/>
      <c r="Y745" s="726"/>
      <c r="Z745" s="714"/>
      <c r="AA745" s="715"/>
    </row>
    <row r="746" spans="1:52" ht="11.25" customHeight="1" x14ac:dyDescent="0.15">
      <c r="A746" s="564"/>
      <c r="B746" s="723"/>
      <c r="C746" s="732"/>
      <c r="D746" s="733"/>
      <c r="E746" s="733"/>
      <c r="F746" s="733"/>
      <c r="G746" s="733"/>
      <c r="H746" s="733"/>
      <c r="I746" s="733"/>
      <c r="J746" s="733"/>
      <c r="K746" s="733"/>
      <c r="L746" s="733"/>
      <c r="M746" s="733"/>
      <c r="N746" s="733"/>
      <c r="O746" s="733"/>
      <c r="P746" s="733"/>
      <c r="Q746" s="733"/>
      <c r="R746" s="733"/>
      <c r="S746" s="733"/>
      <c r="T746" s="733"/>
      <c r="U746" s="733"/>
      <c r="V746" s="733"/>
      <c r="W746" s="733"/>
      <c r="X746" s="733"/>
      <c r="Y746" s="734"/>
      <c r="Z746" s="716"/>
      <c r="AA746" s="717"/>
    </row>
    <row r="747" spans="1:52" ht="11.25" customHeight="1" x14ac:dyDescent="0.15">
      <c r="A747" s="564"/>
      <c r="B747" s="722" t="s">
        <v>274</v>
      </c>
      <c r="C747" s="724" t="s">
        <v>478</v>
      </c>
      <c r="D747" s="725"/>
      <c r="E747" s="725"/>
      <c r="F747" s="725"/>
      <c r="G747" s="725"/>
      <c r="H747" s="725"/>
      <c r="I747" s="725"/>
      <c r="J747" s="725"/>
      <c r="K747" s="725"/>
      <c r="L747" s="725"/>
      <c r="M747" s="725"/>
      <c r="N747" s="725"/>
      <c r="O747" s="725"/>
      <c r="P747" s="725"/>
      <c r="Q747" s="725"/>
      <c r="R747" s="725"/>
      <c r="S747" s="725"/>
      <c r="T747" s="725"/>
      <c r="U747" s="725"/>
      <c r="V747" s="725"/>
      <c r="W747" s="725"/>
      <c r="X747" s="725"/>
      <c r="Y747" s="726"/>
      <c r="Z747" s="714"/>
      <c r="AA747" s="715"/>
    </row>
    <row r="748" spans="1:52" ht="11.25" customHeight="1" x14ac:dyDescent="0.15">
      <c r="A748" s="564"/>
      <c r="B748" s="723"/>
      <c r="C748" s="732"/>
      <c r="D748" s="733"/>
      <c r="E748" s="733"/>
      <c r="F748" s="733"/>
      <c r="G748" s="733"/>
      <c r="H748" s="733"/>
      <c r="I748" s="733"/>
      <c r="J748" s="733"/>
      <c r="K748" s="733"/>
      <c r="L748" s="733"/>
      <c r="M748" s="733"/>
      <c r="N748" s="733"/>
      <c r="O748" s="733"/>
      <c r="P748" s="733"/>
      <c r="Q748" s="733"/>
      <c r="R748" s="733"/>
      <c r="S748" s="733"/>
      <c r="T748" s="733"/>
      <c r="U748" s="733"/>
      <c r="V748" s="733"/>
      <c r="W748" s="733"/>
      <c r="X748" s="733"/>
      <c r="Y748" s="734"/>
      <c r="Z748" s="716"/>
      <c r="AA748" s="717"/>
    </row>
    <row r="749" spans="1:52" ht="12.75" customHeight="1" x14ac:dyDescent="0.15">
      <c r="A749" s="622"/>
      <c r="B749" s="555"/>
      <c r="C749" s="623"/>
      <c r="D749" s="555"/>
      <c r="E749" s="555"/>
      <c r="F749" s="555"/>
      <c r="G749" s="555"/>
      <c r="H749" s="555"/>
      <c r="I749" s="555"/>
      <c r="J749" s="558"/>
      <c r="K749" s="558"/>
      <c r="L749" s="558"/>
      <c r="M749" s="558"/>
      <c r="N749" s="558"/>
      <c r="O749" s="558"/>
      <c r="P749" s="558"/>
      <c r="Q749" s="558"/>
      <c r="R749" s="558"/>
      <c r="S749" s="560"/>
      <c r="T749" s="560"/>
      <c r="U749" s="560"/>
      <c r="V749" s="560"/>
      <c r="W749" s="560"/>
      <c r="X749" s="560"/>
      <c r="Y749" s="560"/>
      <c r="Z749" s="569"/>
      <c r="AA749" s="569"/>
    </row>
    <row r="750" spans="1:52" ht="18" customHeight="1" x14ac:dyDescent="0.15">
      <c r="A750" s="541" t="s">
        <v>884</v>
      </c>
      <c r="B750" s="555"/>
      <c r="C750" s="564"/>
      <c r="D750" s="564"/>
      <c r="E750" s="564"/>
      <c r="F750" s="564"/>
      <c r="G750" s="564"/>
      <c r="H750" s="564"/>
      <c r="I750" s="564"/>
      <c r="J750" s="541"/>
      <c r="K750" s="522"/>
      <c r="L750" s="522"/>
      <c r="M750" s="522"/>
      <c r="N750" s="522"/>
      <c r="O750" s="522"/>
      <c r="P750" s="522"/>
      <c r="Q750" s="522"/>
      <c r="R750" s="522"/>
      <c r="S750" s="523"/>
      <c r="T750" s="523"/>
      <c r="U750" s="523"/>
      <c r="V750" s="523"/>
      <c r="W750" s="523"/>
      <c r="X750" s="523"/>
      <c r="Y750" s="523"/>
      <c r="Z750" s="574"/>
      <c r="AA750" s="574"/>
    </row>
    <row r="751" spans="1:52" ht="18" customHeight="1" x14ac:dyDescent="0.15">
      <c r="A751" s="541"/>
      <c r="B751" s="630" t="s">
        <v>427</v>
      </c>
      <c r="C751" s="564"/>
      <c r="D751" s="564"/>
      <c r="E751" s="564"/>
      <c r="F751" s="564"/>
      <c r="G751" s="564"/>
      <c r="H751" s="564"/>
      <c r="I751" s="564"/>
      <c r="J751" s="541"/>
      <c r="K751" s="522"/>
      <c r="L751" s="522"/>
      <c r="M751" s="522"/>
      <c r="N751" s="522"/>
      <c r="O751" s="522"/>
      <c r="P751" s="522"/>
      <c r="Q751" s="522"/>
      <c r="R751" s="522"/>
      <c r="S751" s="523"/>
      <c r="T751" s="523"/>
      <c r="U751" s="523"/>
      <c r="V751" s="523"/>
      <c r="W751" s="523"/>
      <c r="X751" s="523"/>
      <c r="Y751" s="523"/>
      <c r="Z751" s="574"/>
      <c r="AA751" s="574"/>
    </row>
    <row r="752" spans="1:52" ht="15" customHeight="1" x14ac:dyDescent="0.15">
      <c r="A752" s="541"/>
      <c r="B752" s="597"/>
      <c r="C752" s="643" t="s">
        <v>432</v>
      </c>
      <c r="D752" s="559"/>
      <c r="E752" s="559"/>
      <c r="F752" s="559"/>
      <c r="G752" s="559"/>
      <c r="H752" s="559"/>
      <c r="I752" s="559"/>
      <c r="J752" s="559"/>
      <c r="K752" s="559"/>
      <c r="L752" s="644"/>
      <c r="M752" s="644"/>
      <c r="N752" s="644"/>
      <c r="O752" s="644"/>
      <c r="P752" s="644"/>
      <c r="Q752" s="644"/>
      <c r="R752" s="558"/>
      <c r="S752" s="560"/>
      <c r="T752" s="560"/>
      <c r="U752" s="560"/>
      <c r="V752" s="560"/>
      <c r="W752" s="560"/>
      <c r="X752" s="560"/>
      <c r="Y752" s="560"/>
      <c r="Z752" s="566"/>
      <c r="AA752" s="566"/>
    </row>
    <row r="753" spans="1:52" ht="28.5" customHeight="1" x14ac:dyDescent="0.15">
      <c r="A753" s="541"/>
      <c r="B753" s="735" t="s">
        <v>439</v>
      </c>
      <c r="C753" s="889" t="s">
        <v>431</v>
      </c>
      <c r="D753" s="782" t="s">
        <v>429</v>
      </c>
      <c r="E753" s="782"/>
      <c r="F753" s="782"/>
      <c r="G753" s="782"/>
      <c r="H753" s="782"/>
      <c r="I753" s="782"/>
      <c r="J753" s="782"/>
      <c r="K753" s="782"/>
      <c r="L753" s="782"/>
      <c r="M753" s="782"/>
      <c r="N753" s="782"/>
      <c r="O753" s="782"/>
      <c r="P753" s="782"/>
      <c r="Q753" s="782"/>
      <c r="R753" s="782"/>
      <c r="S753" s="782"/>
      <c r="T753" s="782"/>
      <c r="U753" s="782"/>
      <c r="V753" s="782"/>
      <c r="W753" s="782"/>
      <c r="X753" s="782"/>
      <c r="Y753" s="782"/>
      <c r="Z753" s="714"/>
      <c r="AA753" s="715"/>
    </row>
    <row r="754" spans="1:52" ht="30.75" customHeight="1" x14ac:dyDescent="0.15">
      <c r="A754" s="541"/>
      <c r="B754" s="773"/>
      <c r="C754" s="890"/>
      <c r="D754" s="784"/>
      <c r="E754" s="784"/>
      <c r="F754" s="784"/>
      <c r="G754" s="784"/>
      <c r="H754" s="784"/>
      <c r="I754" s="784"/>
      <c r="J754" s="784"/>
      <c r="K754" s="784"/>
      <c r="L754" s="784"/>
      <c r="M754" s="784"/>
      <c r="N754" s="784"/>
      <c r="O754" s="784"/>
      <c r="P754" s="784"/>
      <c r="Q754" s="784"/>
      <c r="R754" s="784"/>
      <c r="S754" s="784"/>
      <c r="T754" s="784"/>
      <c r="U754" s="784"/>
      <c r="V754" s="784"/>
      <c r="W754" s="784"/>
      <c r="X754" s="784"/>
      <c r="Y754" s="784"/>
      <c r="Z754" s="716"/>
      <c r="AA754" s="717"/>
    </row>
    <row r="755" spans="1:52" ht="22.5" customHeight="1" x14ac:dyDescent="0.15">
      <c r="A755" s="541"/>
      <c r="B755" s="773"/>
      <c r="C755" s="889" t="s">
        <v>67</v>
      </c>
      <c r="D755" s="811" t="s">
        <v>430</v>
      </c>
      <c r="E755" s="811"/>
      <c r="F755" s="811"/>
      <c r="G755" s="811"/>
      <c r="H755" s="811"/>
      <c r="I755" s="811"/>
      <c r="J755" s="811"/>
      <c r="K755" s="811"/>
      <c r="L755" s="811"/>
      <c r="M755" s="811"/>
      <c r="N755" s="811"/>
      <c r="O755" s="811"/>
      <c r="P755" s="811"/>
      <c r="Q755" s="811"/>
      <c r="R755" s="811"/>
      <c r="S755" s="811"/>
      <c r="T755" s="811"/>
      <c r="U755" s="811"/>
      <c r="V755" s="811"/>
      <c r="W755" s="811"/>
      <c r="X755" s="811"/>
      <c r="Y755" s="811"/>
      <c r="Z755" s="714"/>
      <c r="AA755" s="715"/>
    </row>
    <row r="756" spans="1:52" ht="23.25" customHeight="1" x14ac:dyDescent="0.15">
      <c r="A756" s="541"/>
      <c r="B756" s="773"/>
      <c r="C756" s="890"/>
      <c r="D756" s="811"/>
      <c r="E756" s="811"/>
      <c r="F756" s="811"/>
      <c r="G756" s="811"/>
      <c r="H756" s="811"/>
      <c r="I756" s="811"/>
      <c r="J756" s="811"/>
      <c r="K756" s="811"/>
      <c r="L756" s="811"/>
      <c r="M756" s="811"/>
      <c r="N756" s="811"/>
      <c r="O756" s="811"/>
      <c r="P756" s="811"/>
      <c r="Q756" s="811"/>
      <c r="R756" s="811"/>
      <c r="S756" s="811"/>
      <c r="T756" s="811"/>
      <c r="U756" s="811"/>
      <c r="V756" s="811"/>
      <c r="W756" s="811"/>
      <c r="X756" s="811"/>
      <c r="Y756" s="811"/>
      <c r="Z756" s="716"/>
      <c r="AA756" s="717"/>
    </row>
    <row r="757" spans="1:52" ht="17.25" customHeight="1" x14ac:dyDescent="0.15">
      <c r="A757" s="541"/>
      <c r="B757" s="773"/>
      <c r="C757" s="645" t="s">
        <v>436</v>
      </c>
      <c r="D757" s="781" t="s">
        <v>433</v>
      </c>
      <c r="E757" s="782"/>
      <c r="F757" s="782"/>
      <c r="G757" s="782"/>
      <c r="H757" s="782"/>
      <c r="I757" s="782"/>
      <c r="J757" s="782"/>
      <c r="K757" s="782"/>
      <c r="L757" s="782"/>
      <c r="M757" s="782"/>
      <c r="N757" s="782"/>
      <c r="O757" s="782"/>
      <c r="P757" s="782"/>
      <c r="Q757" s="782"/>
      <c r="R757" s="782"/>
      <c r="S757" s="782"/>
      <c r="T757" s="782"/>
      <c r="U757" s="782"/>
      <c r="V757" s="782"/>
      <c r="W757" s="782"/>
      <c r="X757" s="782"/>
      <c r="Y757" s="782"/>
      <c r="Z757" s="714"/>
      <c r="AA757" s="715"/>
    </row>
    <row r="758" spans="1:52" ht="20.25" customHeight="1" x14ac:dyDescent="0.15">
      <c r="A758" s="541"/>
      <c r="B758" s="773"/>
      <c r="C758" s="645"/>
      <c r="D758" s="877" t="s">
        <v>435</v>
      </c>
      <c r="E758" s="746" t="s">
        <v>434</v>
      </c>
      <c r="F758" s="746"/>
      <c r="G758" s="746"/>
      <c r="H758" s="746"/>
      <c r="I758" s="746"/>
      <c r="J758" s="746"/>
      <c r="K758" s="746"/>
      <c r="L758" s="746"/>
      <c r="M758" s="746"/>
      <c r="N758" s="746"/>
      <c r="O758" s="746"/>
      <c r="P758" s="746"/>
      <c r="Q758" s="746"/>
      <c r="R758" s="746"/>
      <c r="S758" s="746"/>
      <c r="T758" s="746"/>
      <c r="U758" s="746"/>
      <c r="V758" s="746"/>
      <c r="W758" s="746"/>
      <c r="X758" s="746"/>
      <c r="Y758" s="746"/>
      <c r="Z758" s="730"/>
      <c r="AA758" s="731"/>
    </row>
    <row r="759" spans="1:52" ht="20.25" customHeight="1" x14ac:dyDescent="0.15">
      <c r="A759" s="541"/>
      <c r="B759" s="773"/>
      <c r="C759" s="645"/>
      <c r="D759" s="877"/>
      <c r="E759" s="746"/>
      <c r="F759" s="746"/>
      <c r="G759" s="746"/>
      <c r="H759" s="746"/>
      <c r="I759" s="746"/>
      <c r="J759" s="746"/>
      <c r="K759" s="746"/>
      <c r="L759" s="746"/>
      <c r="M759" s="746"/>
      <c r="N759" s="746"/>
      <c r="O759" s="746"/>
      <c r="P759" s="746"/>
      <c r="Q759" s="746"/>
      <c r="R759" s="746"/>
      <c r="S759" s="746"/>
      <c r="T759" s="746"/>
      <c r="U759" s="746"/>
      <c r="V759" s="746"/>
      <c r="W759" s="746"/>
      <c r="X759" s="746"/>
      <c r="Y759" s="746"/>
      <c r="Z759" s="730"/>
      <c r="AA759" s="731"/>
    </row>
    <row r="760" spans="1:52" ht="15" customHeight="1" x14ac:dyDescent="0.15">
      <c r="A760" s="541"/>
      <c r="B760" s="773"/>
      <c r="C760" s="645"/>
      <c r="D760" s="877" t="s">
        <v>69</v>
      </c>
      <c r="E760" s="746" t="s">
        <v>660</v>
      </c>
      <c r="F760" s="746"/>
      <c r="G760" s="746"/>
      <c r="H760" s="746"/>
      <c r="I760" s="746"/>
      <c r="J760" s="746"/>
      <c r="K760" s="746"/>
      <c r="L760" s="746"/>
      <c r="M760" s="746"/>
      <c r="N760" s="746"/>
      <c r="O760" s="746"/>
      <c r="P760" s="746"/>
      <c r="Q760" s="746"/>
      <c r="R760" s="746"/>
      <c r="S760" s="746"/>
      <c r="T760" s="746"/>
      <c r="U760" s="746"/>
      <c r="V760" s="746"/>
      <c r="W760" s="746"/>
      <c r="X760" s="746"/>
      <c r="Y760" s="746"/>
      <c r="Z760" s="730"/>
      <c r="AA760" s="731"/>
    </row>
    <row r="761" spans="1:52" ht="15" customHeight="1" x14ac:dyDescent="0.15">
      <c r="A761" s="541"/>
      <c r="B761" s="773"/>
      <c r="C761" s="645"/>
      <c r="D761" s="878"/>
      <c r="E761" s="784"/>
      <c r="F761" s="784"/>
      <c r="G761" s="784"/>
      <c r="H761" s="784"/>
      <c r="I761" s="784"/>
      <c r="J761" s="784"/>
      <c r="K761" s="784"/>
      <c r="L761" s="784"/>
      <c r="M761" s="784"/>
      <c r="N761" s="784"/>
      <c r="O761" s="784"/>
      <c r="P761" s="784"/>
      <c r="Q761" s="784"/>
      <c r="R761" s="784"/>
      <c r="S761" s="784"/>
      <c r="T761" s="784"/>
      <c r="U761" s="784"/>
      <c r="V761" s="784"/>
      <c r="W761" s="784"/>
      <c r="X761" s="784"/>
      <c r="Y761" s="784"/>
      <c r="Z761" s="716"/>
      <c r="AA761" s="717"/>
    </row>
    <row r="762" spans="1:52" ht="11.25" customHeight="1" x14ac:dyDescent="0.15">
      <c r="A762" s="564"/>
      <c r="B762" s="773"/>
      <c r="C762" s="897" t="s">
        <v>68</v>
      </c>
      <c r="D762" s="724" t="s">
        <v>407</v>
      </c>
      <c r="E762" s="725"/>
      <c r="F762" s="725"/>
      <c r="G762" s="725"/>
      <c r="H762" s="725"/>
      <c r="I762" s="725"/>
      <c r="J762" s="725"/>
      <c r="K762" s="725"/>
      <c r="L762" s="725"/>
      <c r="M762" s="725"/>
      <c r="N762" s="725"/>
      <c r="O762" s="725"/>
      <c r="P762" s="725"/>
      <c r="Q762" s="725"/>
      <c r="R762" s="725"/>
      <c r="S762" s="725"/>
      <c r="T762" s="725"/>
      <c r="U762" s="725"/>
      <c r="V762" s="725"/>
      <c r="W762" s="725"/>
      <c r="X762" s="725"/>
      <c r="Y762" s="726"/>
      <c r="Z762" s="646"/>
      <c r="AA762" s="580"/>
    </row>
    <row r="763" spans="1:52" s="62" customFormat="1" ht="11.25" customHeight="1" x14ac:dyDescent="0.15">
      <c r="A763" s="564"/>
      <c r="B763" s="736"/>
      <c r="C763" s="898"/>
      <c r="D763" s="732"/>
      <c r="E763" s="733"/>
      <c r="F763" s="733"/>
      <c r="G763" s="733"/>
      <c r="H763" s="733"/>
      <c r="I763" s="733"/>
      <c r="J763" s="733"/>
      <c r="K763" s="733"/>
      <c r="L763" s="733"/>
      <c r="M763" s="733"/>
      <c r="N763" s="733"/>
      <c r="O763" s="733"/>
      <c r="P763" s="733"/>
      <c r="Q763" s="733"/>
      <c r="R763" s="733"/>
      <c r="S763" s="733"/>
      <c r="T763" s="733"/>
      <c r="U763" s="733"/>
      <c r="V763" s="733"/>
      <c r="W763" s="733"/>
      <c r="X763" s="733"/>
      <c r="Y763" s="734"/>
      <c r="Z763" s="647"/>
      <c r="AA763" s="567"/>
      <c r="AE763" s="61"/>
      <c r="AF763" s="61"/>
      <c r="AG763" s="61"/>
      <c r="AH763" s="61"/>
      <c r="AI763" s="61"/>
      <c r="AJ763" s="61"/>
      <c r="AK763" s="61"/>
      <c r="AL763" s="61"/>
      <c r="AM763" s="61"/>
      <c r="AN763" s="61"/>
      <c r="AO763" s="61"/>
      <c r="AP763" s="61"/>
      <c r="AQ763" s="61"/>
      <c r="AR763" s="61"/>
      <c r="AS763" s="61"/>
      <c r="AT763" s="61"/>
      <c r="AU763" s="61"/>
      <c r="AV763" s="61"/>
      <c r="AW763" s="61"/>
      <c r="AX763" s="61"/>
      <c r="AY763" s="61"/>
      <c r="AZ763" s="61"/>
    </row>
    <row r="764" spans="1:52" s="62" customFormat="1" ht="15" customHeight="1" x14ac:dyDescent="0.15">
      <c r="A764" s="564"/>
      <c r="B764" s="555"/>
      <c r="C764" s="728" t="s">
        <v>437</v>
      </c>
      <c r="D764" s="728"/>
      <c r="E764" s="728"/>
      <c r="F764" s="728"/>
      <c r="G764" s="728"/>
      <c r="H764" s="728"/>
      <c r="I764" s="728"/>
      <c r="J764" s="728"/>
      <c r="K764" s="728"/>
      <c r="L764" s="728"/>
      <c r="M764" s="728"/>
      <c r="N764" s="728"/>
      <c r="O764" s="728"/>
      <c r="P764" s="728"/>
      <c r="Q764" s="728"/>
      <c r="R764" s="728"/>
      <c r="S764" s="728"/>
      <c r="T764" s="728"/>
      <c r="U764" s="728"/>
      <c r="V764" s="728"/>
      <c r="W764" s="728"/>
      <c r="X764" s="728"/>
      <c r="Y764" s="728"/>
      <c r="Z764" s="569"/>
      <c r="AA764" s="608"/>
      <c r="AE764" s="61"/>
      <c r="AF764" s="61"/>
      <c r="AG764" s="61"/>
      <c r="AH764" s="61"/>
      <c r="AI764" s="61"/>
      <c r="AJ764" s="61"/>
      <c r="AK764" s="61"/>
      <c r="AL764" s="61"/>
      <c r="AM764" s="61"/>
      <c r="AN764" s="61"/>
      <c r="AO764" s="61"/>
      <c r="AP764" s="61"/>
      <c r="AQ764" s="61"/>
      <c r="AR764" s="61"/>
      <c r="AS764" s="61"/>
      <c r="AT764" s="61"/>
      <c r="AU764" s="61"/>
      <c r="AV764" s="61"/>
      <c r="AW764" s="61"/>
      <c r="AX764" s="61"/>
      <c r="AY764" s="61"/>
      <c r="AZ764" s="61"/>
    </row>
    <row r="765" spans="1:52" s="62" customFormat="1" ht="11.25" customHeight="1" x14ac:dyDescent="0.15">
      <c r="A765" s="564"/>
      <c r="B765" s="735" t="s">
        <v>441</v>
      </c>
      <c r="C765" s="724" t="s">
        <v>438</v>
      </c>
      <c r="D765" s="725"/>
      <c r="E765" s="725"/>
      <c r="F765" s="725"/>
      <c r="G765" s="725"/>
      <c r="H765" s="725"/>
      <c r="I765" s="725"/>
      <c r="J765" s="725"/>
      <c r="K765" s="725"/>
      <c r="L765" s="725"/>
      <c r="M765" s="725"/>
      <c r="N765" s="725"/>
      <c r="O765" s="725"/>
      <c r="P765" s="725"/>
      <c r="Q765" s="725"/>
      <c r="R765" s="725"/>
      <c r="S765" s="725"/>
      <c r="T765" s="725"/>
      <c r="U765" s="725"/>
      <c r="V765" s="725"/>
      <c r="W765" s="725"/>
      <c r="X765" s="725"/>
      <c r="Y765" s="726"/>
      <c r="Z765" s="714"/>
      <c r="AA765" s="715"/>
      <c r="AE765" s="61"/>
      <c r="AF765" s="61"/>
      <c r="AG765" s="61"/>
      <c r="AH765" s="61"/>
      <c r="AI765" s="61"/>
      <c r="AJ765" s="61"/>
      <c r="AK765" s="61"/>
      <c r="AL765" s="61"/>
      <c r="AM765" s="61"/>
      <c r="AN765" s="61"/>
      <c r="AO765" s="61"/>
      <c r="AP765" s="61"/>
      <c r="AQ765" s="61"/>
      <c r="AR765" s="61"/>
      <c r="AS765" s="61"/>
      <c r="AT765" s="61"/>
      <c r="AU765" s="61"/>
      <c r="AV765" s="61"/>
      <c r="AW765" s="61"/>
      <c r="AX765" s="61"/>
      <c r="AY765" s="61"/>
      <c r="AZ765" s="61"/>
    </row>
    <row r="766" spans="1:52" s="62" customFormat="1" ht="11.25" customHeight="1" x14ac:dyDescent="0.15">
      <c r="A766" s="564"/>
      <c r="B766" s="736"/>
      <c r="C766" s="732"/>
      <c r="D766" s="733"/>
      <c r="E766" s="733"/>
      <c r="F766" s="733"/>
      <c r="G766" s="733"/>
      <c r="H766" s="733"/>
      <c r="I766" s="733"/>
      <c r="J766" s="733"/>
      <c r="K766" s="733"/>
      <c r="L766" s="733"/>
      <c r="M766" s="733"/>
      <c r="N766" s="733"/>
      <c r="O766" s="733"/>
      <c r="P766" s="733"/>
      <c r="Q766" s="733"/>
      <c r="R766" s="733"/>
      <c r="S766" s="733"/>
      <c r="T766" s="733"/>
      <c r="U766" s="733"/>
      <c r="V766" s="733"/>
      <c r="W766" s="733"/>
      <c r="X766" s="733"/>
      <c r="Y766" s="734"/>
      <c r="Z766" s="716"/>
      <c r="AA766" s="717"/>
      <c r="AE766" s="61"/>
      <c r="AF766" s="61"/>
      <c r="AG766" s="61"/>
      <c r="AH766" s="61"/>
      <c r="AI766" s="61"/>
      <c r="AJ766" s="61"/>
      <c r="AK766" s="61"/>
      <c r="AL766" s="61"/>
      <c r="AM766" s="61"/>
      <c r="AN766" s="61"/>
      <c r="AO766" s="61"/>
      <c r="AP766" s="61"/>
      <c r="AQ766" s="61"/>
      <c r="AR766" s="61"/>
      <c r="AS766" s="61"/>
      <c r="AT766" s="61"/>
      <c r="AU766" s="61"/>
      <c r="AV766" s="61"/>
      <c r="AW766" s="61"/>
      <c r="AX766" s="61"/>
      <c r="AY766" s="61"/>
      <c r="AZ766" s="61"/>
    </row>
    <row r="767" spans="1:52" s="62" customFormat="1" ht="11.25" customHeight="1" x14ac:dyDescent="0.15">
      <c r="A767" s="564"/>
      <c r="B767" s="735" t="s">
        <v>58</v>
      </c>
      <c r="C767" s="724" t="s">
        <v>407</v>
      </c>
      <c r="D767" s="725"/>
      <c r="E767" s="725"/>
      <c r="F767" s="725"/>
      <c r="G767" s="725"/>
      <c r="H767" s="725"/>
      <c r="I767" s="725"/>
      <c r="J767" s="725"/>
      <c r="K767" s="725"/>
      <c r="L767" s="725"/>
      <c r="M767" s="725"/>
      <c r="N767" s="725"/>
      <c r="O767" s="725"/>
      <c r="P767" s="725"/>
      <c r="Q767" s="725"/>
      <c r="R767" s="725"/>
      <c r="S767" s="725"/>
      <c r="T767" s="725"/>
      <c r="U767" s="725"/>
      <c r="V767" s="725"/>
      <c r="W767" s="725"/>
      <c r="X767" s="725"/>
      <c r="Y767" s="726"/>
      <c r="Z767" s="714"/>
      <c r="AA767" s="715"/>
      <c r="AE767" s="61"/>
      <c r="AF767" s="61"/>
      <c r="AG767" s="61"/>
      <c r="AH767" s="61"/>
      <c r="AI767" s="61"/>
      <c r="AJ767" s="61"/>
      <c r="AK767" s="61"/>
      <c r="AL767" s="61"/>
      <c r="AM767" s="61"/>
      <c r="AN767" s="61"/>
      <c r="AO767" s="61"/>
      <c r="AP767" s="61"/>
      <c r="AQ767" s="61"/>
      <c r="AR767" s="61"/>
      <c r="AS767" s="61"/>
      <c r="AT767" s="61"/>
      <c r="AU767" s="61"/>
      <c r="AV767" s="61"/>
      <c r="AW767" s="61"/>
      <c r="AX767" s="61"/>
      <c r="AY767" s="61"/>
      <c r="AZ767" s="61"/>
    </row>
    <row r="768" spans="1:52" s="62" customFormat="1" ht="11.25" customHeight="1" x14ac:dyDescent="0.15">
      <c r="A768" s="564"/>
      <c r="B768" s="736"/>
      <c r="C768" s="732"/>
      <c r="D768" s="733"/>
      <c r="E768" s="733"/>
      <c r="F768" s="733"/>
      <c r="G768" s="733"/>
      <c r="H768" s="733"/>
      <c r="I768" s="733"/>
      <c r="J768" s="733"/>
      <c r="K768" s="733"/>
      <c r="L768" s="733"/>
      <c r="M768" s="733"/>
      <c r="N768" s="733"/>
      <c r="O768" s="733"/>
      <c r="P768" s="733"/>
      <c r="Q768" s="733"/>
      <c r="R768" s="733"/>
      <c r="S768" s="733"/>
      <c r="T768" s="733"/>
      <c r="U768" s="733"/>
      <c r="V768" s="733"/>
      <c r="W768" s="733"/>
      <c r="X768" s="733"/>
      <c r="Y768" s="734"/>
      <c r="Z768" s="716"/>
      <c r="AA768" s="717"/>
      <c r="AE768" s="61"/>
      <c r="AF768" s="61"/>
      <c r="AG768" s="61"/>
      <c r="AH768" s="61"/>
      <c r="AI768" s="61"/>
      <c r="AJ768" s="61"/>
      <c r="AK768" s="61"/>
      <c r="AL768" s="61"/>
      <c r="AM768" s="61"/>
      <c r="AN768" s="61"/>
      <c r="AO768" s="61"/>
      <c r="AP768" s="61"/>
      <c r="AQ768" s="61"/>
      <c r="AR768" s="61"/>
      <c r="AS768" s="61"/>
      <c r="AT768" s="61"/>
      <c r="AU768" s="61"/>
      <c r="AV768" s="61"/>
      <c r="AW768" s="61"/>
      <c r="AX768" s="61"/>
      <c r="AY768" s="61"/>
      <c r="AZ768" s="61"/>
    </row>
    <row r="769" spans="1:52" s="62" customFormat="1" ht="18" customHeight="1" x14ac:dyDescent="0.15">
      <c r="A769" s="564"/>
      <c r="B769" s="737" t="s">
        <v>440</v>
      </c>
      <c r="C769" s="737"/>
      <c r="D769" s="737"/>
      <c r="E769" s="737"/>
      <c r="F769" s="737"/>
      <c r="G769" s="737"/>
      <c r="H769" s="737"/>
      <c r="I769" s="737"/>
      <c r="J769" s="737"/>
      <c r="K769" s="737"/>
      <c r="L769" s="737"/>
      <c r="M769" s="737"/>
      <c r="N769" s="737"/>
      <c r="O769" s="737"/>
      <c r="P769" s="737"/>
      <c r="Q769" s="737"/>
      <c r="R769" s="737"/>
      <c r="S769" s="737"/>
      <c r="T769" s="737"/>
      <c r="U769" s="737"/>
      <c r="V769" s="737"/>
      <c r="W769" s="737"/>
      <c r="X769" s="737"/>
      <c r="Y769" s="737"/>
      <c r="Z769" s="569"/>
      <c r="AA769" s="608"/>
      <c r="AE769" s="61"/>
      <c r="AF769" s="61"/>
      <c r="AG769" s="61"/>
      <c r="AH769" s="61"/>
      <c r="AI769" s="61"/>
      <c r="AJ769" s="61"/>
      <c r="AK769" s="61"/>
      <c r="AL769" s="61"/>
      <c r="AM769" s="61"/>
      <c r="AN769" s="61"/>
      <c r="AO769" s="61"/>
      <c r="AP769" s="61"/>
      <c r="AQ769" s="61"/>
      <c r="AR769" s="61"/>
      <c r="AS769" s="61"/>
      <c r="AT769" s="61"/>
      <c r="AU769" s="61"/>
      <c r="AV769" s="61"/>
      <c r="AW769" s="61"/>
      <c r="AX769" s="61"/>
      <c r="AY769" s="61"/>
      <c r="AZ769" s="61"/>
    </row>
    <row r="770" spans="1:52" s="62" customFormat="1" ht="18" customHeight="1" x14ac:dyDescent="0.15">
      <c r="A770" s="564"/>
      <c r="B770" s="648"/>
      <c r="C770" s="876" t="s">
        <v>428</v>
      </c>
      <c r="D770" s="876"/>
      <c r="E770" s="876"/>
      <c r="F770" s="876"/>
      <c r="G770" s="876"/>
      <c r="H770" s="876"/>
      <c r="I770" s="876"/>
      <c r="J770" s="876"/>
      <c r="K770" s="876"/>
      <c r="L770" s="876"/>
      <c r="M770" s="876"/>
      <c r="N770" s="876"/>
      <c r="O770" s="876"/>
      <c r="P770" s="876"/>
      <c r="Q770" s="876"/>
      <c r="R770" s="876"/>
      <c r="S770" s="876"/>
      <c r="T770" s="876"/>
      <c r="U770" s="876"/>
      <c r="V770" s="876"/>
      <c r="W770" s="876"/>
      <c r="X770" s="876"/>
      <c r="Y770" s="876"/>
      <c r="Z770" s="569"/>
      <c r="AA770" s="608"/>
      <c r="AE770" s="61"/>
      <c r="AF770" s="61"/>
      <c r="AG770" s="61"/>
      <c r="AH770" s="61"/>
      <c r="AI770" s="61"/>
      <c r="AJ770" s="61"/>
      <c r="AK770" s="61"/>
      <c r="AL770" s="61"/>
      <c r="AM770" s="61"/>
      <c r="AN770" s="61"/>
      <c r="AO770" s="61"/>
      <c r="AP770" s="61"/>
      <c r="AQ770" s="61"/>
      <c r="AR770" s="61"/>
      <c r="AS770" s="61"/>
      <c r="AT770" s="61"/>
      <c r="AU770" s="61"/>
      <c r="AV770" s="61"/>
      <c r="AW770" s="61"/>
      <c r="AX770" s="61"/>
      <c r="AY770" s="61"/>
      <c r="AZ770" s="61"/>
    </row>
    <row r="771" spans="1:52" s="62" customFormat="1" ht="18" customHeight="1" x14ac:dyDescent="0.15">
      <c r="A771" s="564"/>
      <c r="B771" s="750" t="s">
        <v>21</v>
      </c>
      <c r="C771" s="649"/>
      <c r="D771" s="744" t="s">
        <v>442</v>
      </c>
      <c r="E771" s="744"/>
      <c r="F771" s="744"/>
      <c r="G771" s="744"/>
      <c r="H771" s="744"/>
      <c r="I771" s="744"/>
      <c r="J771" s="744"/>
      <c r="K771" s="744"/>
      <c r="L771" s="744"/>
      <c r="M771" s="744"/>
      <c r="N771" s="744"/>
      <c r="O771" s="744"/>
      <c r="P771" s="744"/>
      <c r="Q771" s="744"/>
      <c r="R771" s="744"/>
      <c r="S771" s="744"/>
      <c r="T771" s="744"/>
      <c r="U771" s="744"/>
      <c r="V771" s="744"/>
      <c r="W771" s="744"/>
      <c r="X771" s="744"/>
      <c r="Y771" s="745"/>
      <c r="Z771" s="812"/>
      <c r="AA771" s="715"/>
      <c r="AE771" s="61"/>
      <c r="AF771" s="61"/>
      <c r="AG771" s="61"/>
      <c r="AH771" s="61"/>
      <c r="AI771" s="61"/>
      <c r="AJ771" s="61"/>
      <c r="AK771" s="61"/>
      <c r="AL771" s="61"/>
      <c r="AM771" s="61"/>
      <c r="AN771" s="61"/>
      <c r="AO771" s="61"/>
      <c r="AP771" s="61"/>
      <c r="AQ771" s="61"/>
      <c r="AR771" s="61"/>
      <c r="AS771" s="61"/>
      <c r="AT771" s="61"/>
      <c r="AU771" s="61"/>
      <c r="AV771" s="61"/>
      <c r="AW771" s="61"/>
      <c r="AX771" s="61"/>
      <c r="AY771" s="61"/>
      <c r="AZ771" s="61"/>
    </row>
    <row r="772" spans="1:52" s="62" customFormat="1" ht="15" customHeight="1" x14ac:dyDescent="0.15">
      <c r="A772" s="564"/>
      <c r="B772" s="751"/>
      <c r="C772" s="630"/>
      <c r="D772" s="904" t="s">
        <v>66</v>
      </c>
      <c r="E772" s="746" t="s">
        <v>443</v>
      </c>
      <c r="F772" s="746"/>
      <c r="G772" s="746"/>
      <c r="H772" s="746"/>
      <c r="I772" s="746"/>
      <c r="J772" s="746"/>
      <c r="K772" s="746"/>
      <c r="L772" s="746"/>
      <c r="M772" s="746"/>
      <c r="N772" s="746"/>
      <c r="O772" s="746"/>
      <c r="P772" s="746"/>
      <c r="Q772" s="746"/>
      <c r="R772" s="746"/>
      <c r="S772" s="746"/>
      <c r="T772" s="746"/>
      <c r="U772" s="746"/>
      <c r="V772" s="746"/>
      <c r="W772" s="746"/>
      <c r="X772" s="746"/>
      <c r="Y772" s="891"/>
      <c r="Z772" s="813"/>
      <c r="AA772" s="731"/>
      <c r="AE772" s="61"/>
      <c r="AF772" s="61"/>
      <c r="AG772" s="61"/>
      <c r="AH772" s="61"/>
      <c r="AI772" s="61"/>
      <c r="AJ772" s="61"/>
      <c r="AK772" s="61"/>
      <c r="AL772" s="61"/>
      <c r="AM772" s="61"/>
      <c r="AN772" s="61"/>
      <c r="AO772" s="61"/>
      <c r="AP772" s="61"/>
      <c r="AQ772" s="61"/>
      <c r="AR772" s="61"/>
      <c r="AS772" s="61"/>
      <c r="AT772" s="61"/>
      <c r="AU772" s="61"/>
      <c r="AV772" s="61"/>
      <c r="AW772" s="61"/>
      <c r="AX772" s="61"/>
      <c r="AY772" s="61"/>
      <c r="AZ772" s="61"/>
    </row>
    <row r="773" spans="1:52" s="62" customFormat="1" ht="15" customHeight="1" x14ac:dyDescent="0.15">
      <c r="A773" s="564"/>
      <c r="B773" s="751"/>
      <c r="C773" s="630"/>
      <c r="D773" s="904"/>
      <c r="E773" s="746"/>
      <c r="F773" s="746"/>
      <c r="G773" s="746"/>
      <c r="H773" s="746"/>
      <c r="I773" s="746"/>
      <c r="J773" s="746"/>
      <c r="K773" s="746"/>
      <c r="L773" s="746"/>
      <c r="M773" s="746"/>
      <c r="N773" s="746"/>
      <c r="O773" s="746"/>
      <c r="P773" s="746"/>
      <c r="Q773" s="746"/>
      <c r="R773" s="746"/>
      <c r="S773" s="746"/>
      <c r="T773" s="746"/>
      <c r="U773" s="746"/>
      <c r="V773" s="746"/>
      <c r="W773" s="746"/>
      <c r="X773" s="746"/>
      <c r="Y773" s="891"/>
      <c r="Z773" s="813"/>
      <c r="AA773" s="731"/>
      <c r="AE773" s="61"/>
      <c r="AF773" s="61"/>
      <c r="AG773" s="61"/>
      <c r="AH773" s="61"/>
      <c r="AI773" s="61"/>
      <c r="AJ773" s="61"/>
      <c r="AK773" s="61"/>
      <c r="AL773" s="61"/>
      <c r="AM773" s="61"/>
      <c r="AN773" s="61"/>
      <c r="AO773" s="61"/>
      <c r="AP773" s="61"/>
      <c r="AQ773" s="61"/>
      <c r="AR773" s="61"/>
      <c r="AS773" s="61"/>
      <c r="AT773" s="61"/>
      <c r="AU773" s="61"/>
      <c r="AV773" s="61"/>
      <c r="AW773" s="61"/>
      <c r="AX773" s="61"/>
      <c r="AY773" s="61"/>
      <c r="AZ773" s="61"/>
    </row>
    <row r="774" spans="1:52" s="62" customFormat="1" ht="20.25" customHeight="1" x14ac:dyDescent="0.15">
      <c r="A774" s="564"/>
      <c r="B774" s="751"/>
      <c r="C774" s="630"/>
      <c r="D774" s="904" t="s">
        <v>446</v>
      </c>
      <c r="E774" s="746" t="s">
        <v>444</v>
      </c>
      <c r="F774" s="746"/>
      <c r="G774" s="746"/>
      <c r="H774" s="746"/>
      <c r="I774" s="746"/>
      <c r="J774" s="746"/>
      <c r="K774" s="746"/>
      <c r="L774" s="746"/>
      <c r="M774" s="746"/>
      <c r="N774" s="746"/>
      <c r="O774" s="746"/>
      <c r="P774" s="746"/>
      <c r="Q774" s="746"/>
      <c r="R774" s="746"/>
      <c r="S774" s="746"/>
      <c r="T774" s="746"/>
      <c r="U774" s="746"/>
      <c r="V774" s="746"/>
      <c r="W774" s="746"/>
      <c r="X774" s="746"/>
      <c r="Y774" s="891"/>
      <c r="Z774" s="813"/>
      <c r="AA774" s="731"/>
      <c r="AE774" s="61"/>
      <c r="AF774" s="61"/>
      <c r="AG774" s="61"/>
      <c r="AH774" s="61"/>
      <c r="AI774" s="61"/>
      <c r="AJ774" s="61"/>
      <c r="AK774" s="61"/>
      <c r="AL774" s="61"/>
      <c r="AM774" s="61"/>
      <c r="AN774" s="61"/>
      <c r="AO774" s="61"/>
      <c r="AP774" s="61"/>
      <c r="AQ774" s="61"/>
      <c r="AR774" s="61"/>
      <c r="AS774" s="61"/>
      <c r="AT774" s="61"/>
      <c r="AU774" s="61"/>
      <c r="AV774" s="61"/>
      <c r="AW774" s="61"/>
      <c r="AX774" s="61"/>
      <c r="AY774" s="61"/>
      <c r="AZ774" s="61"/>
    </row>
    <row r="775" spans="1:52" s="62" customFormat="1" ht="20.25" customHeight="1" x14ac:dyDescent="0.15">
      <c r="A775" s="564"/>
      <c r="B775" s="751"/>
      <c r="C775" s="630"/>
      <c r="D775" s="904"/>
      <c r="E775" s="746"/>
      <c r="F775" s="746"/>
      <c r="G775" s="746"/>
      <c r="H775" s="746"/>
      <c r="I775" s="746"/>
      <c r="J775" s="746"/>
      <c r="K775" s="746"/>
      <c r="L775" s="746"/>
      <c r="M775" s="746"/>
      <c r="N775" s="746"/>
      <c r="O775" s="746"/>
      <c r="P775" s="746"/>
      <c r="Q775" s="746"/>
      <c r="R775" s="746"/>
      <c r="S775" s="746"/>
      <c r="T775" s="746"/>
      <c r="U775" s="746"/>
      <c r="V775" s="746"/>
      <c r="W775" s="746"/>
      <c r="X775" s="746"/>
      <c r="Y775" s="891"/>
      <c r="Z775" s="813"/>
      <c r="AA775" s="731"/>
      <c r="AE775" s="61"/>
      <c r="AF775" s="61"/>
      <c r="AG775" s="61"/>
      <c r="AH775" s="61"/>
      <c r="AI775" s="61"/>
      <c r="AJ775" s="61"/>
      <c r="AK775" s="61"/>
      <c r="AL775" s="61"/>
      <c r="AM775" s="61"/>
      <c r="AN775" s="61"/>
      <c r="AO775" s="61"/>
      <c r="AP775" s="61"/>
      <c r="AQ775" s="61"/>
      <c r="AR775" s="61"/>
      <c r="AS775" s="61"/>
      <c r="AT775" s="61"/>
      <c r="AU775" s="61"/>
      <c r="AV775" s="61"/>
      <c r="AW775" s="61"/>
      <c r="AX775" s="61"/>
      <c r="AY775" s="61"/>
      <c r="AZ775" s="61"/>
    </row>
    <row r="776" spans="1:52" s="62" customFormat="1" ht="21" customHeight="1" x14ac:dyDescent="0.15">
      <c r="A776" s="564"/>
      <c r="B776" s="751"/>
      <c r="C776" s="630"/>
      <c r="D776" s="747" t="s">
        <v>447</v>
      </c>
      <c r="E776" s="746" t="s">
        <v>445</v>
      </c>
      <c r="F776" s="746"/>
      <c r="G776" s="746"/>
      <c r="H776" s="746"/>
      <c r="I776" s="746"/>
      <c r="J776" s="746"/>
      <c r="K776" s="746"/>
      <c r="L776" s="746"/>
      <c r="M776" s="746"/>
      <c r="N776" s="746"/>
      <c r="O776" s="746"/>
      <c r="P776" s="746"/>
      <c r="Q776" s="746"/>
      <c r="R776" s="746"/>
      <c r="S776" s="746"/>
      <c r="T776" s="746"/>
      <c r="U776" s="746"/>
      <c r="V776" s="746"/>
      <c r="W776" s="746"/>
      <c r="X776" s="746"/>
      <c r="Y776" s="891"/>
      <c r="Z776" s="813"/>
      <c r="AA776" s="731"/>
      <c r="AE776" s="61"/>
      <c r="AF776" s="61"/>
      <c r="AG776" s="61"/>
      <c r="AH776" s="61"/>
      <c r="AI776" s="61"/>
      <c r="AJ776" s="61"/>
      <c r="AK776" s="61"/>
      <c r="AL776" s="61"/>
      <c r="AM776" s="61"/>
      <c r="AN776" s="61"/>
      <c r="AO776" s="61"/>
      <c r="AP776" s="61"/>
      <c r="AQ776" s="61"/>
      <c r="AR776" s="61"/>
      <c r="AS776" s="61"/>
      <c r="AT776" s="61"/>
      <c r="AU776" s="61"/>
      <c r="AV776" s="61"/>
      <c r="AW776" s="61"/>
      <c r="AX776" s="61"/>
      <c r="AY776" s="61"/>
      <c r="AZ776" s="61"/>
    </row>
    <row r="777" spans="1:52" s="62" customFormat="1" ht="20.25" customHeight="1" x14ac:dyDescent="0.15">
      <c r="A777" s="564"/>
      <c r="B777" s="751"/>
      <c r="C777" s="630"/>
      <c r="D777" s="747"/>
      <c r="E777" s="746"/>
      <c r="F777" s="746"/>
      <c r="G777" s="746"/>
      <c r="H777" s="746"/>
      <c r="I777" s="746"/>
      <c r="J777" s="746"/>
      <c r="K777" s="746"/>
      <c r="L777" s="746"/>
      <c r="M777" s="746"/>
      <c r="N777" s="746"/>
      <c r="O777" s="746"/>
      <c r="P777" s="746"/>
      <c r="Q777" s="746"/>
      <c r="R777" s="746"/>
      <c r="S777" s="746"/>
      <c r="T777" s="746"/>
      <c r="U777" s="746"/>
      <c r="V777" s="746"/>
      <c r="W777" s="746"/>
      <c r="X777" s="746"/>
      <c r="Y777" s="891"/>
      <c r="Z777" s="814"/>
      <c r="AA777" s="717"/>
      <c r="AE777" s="61"/>
      <c r="AF777" s="61"/>
      <c r="AG777" s="61"/>
      <c r="AH777" s="61"/>
      <c r="AI777" s="61"/>
      <c r="AJ777" s="61"/>
      <c r="AK777" s="61"/>
      <c r="AL777" s="61"/>
      <c r="AM777" s="61"/>
      <c r="AN777" s="61"/>
      <c r="AO777" s="61"/>
      <c r="AP777" s="61"/>
      <c r="AQ777" s="61"/>
      <c r="AR777" s="61"/>
      <c r="AS777" s="61"/>
      <c r="AT777" s="61"/>
      <c r="AU777" s="61"/>
      <c r="AV777" s="61"/>
      <c r="AW777" s="61"/>
      <c r="AX777" s="61"/>
      <c r="AY777" s="61"/>
      <c r="AZ777" s="61"/>
    </row>
    <row r="778" spans="1:52" s="62" customFormat="1" ht="18" customHeight="1" x14ac:dyDescent="0.15">
      <c r="A778" s="564"/>
      <c r="B778" s="751"/>
      <c r="C778" s="650"/>
      <c r="D778" s="744" t="s">
        <v>448</v>
      </c>
      <c r="E778" s="744"/>
      <c r="F778" s="744"/>
      <c r="G778" s="744"/>
      <c r="H778" s="744"/>
      <c r="I778" s="744"/>
      <c r="J778" s="744"/>
      <c r="K778" s="744"/>
      <c r="L778" s="744"/>
      <c r="M778" s="744"/>
      <c r="N778" s="744"/>
      <c r="O778" s="744"/>
      <c r="P778" s="744"/>
      <c r="Q778" s="744"/>
      <c r="R778" s="744"/>
      <c r="S778" s="744"/>
      <c r="T778" s="744"/>
      <c r="U778" s="744"/>
      <c r="V778" s="744"/>
      <c r="W778" s="744"/>
      <c r="X778" s="744"/>
      <c r="Y778" s="745"/>
      <c r="Z778" s="812"/>
      <c r="AA778" s="715"/>
      <c r="AE778" s="61"/>
      <c r="AF778" s="61"/>
      <c r="AG778" s="61"/>
      <c r="AH778" s="61"/>
      <c r="AI778" s="61"/>
      <c r="AJ778" s="61"/>
      <c r="AK778" s="61"/>
      <c r="AL778" s="61"/>
      <c r="AM778" s="61"/>
      <c r="AN778" s="61"/>
      <c r="AO778" s="61"/>
      <c r="AP778" s="61"/>
      <c r="AQ778" s="61"/>
      <c r="AR778" s="61"/>
      <c r="AS778" s="61"/>
      <c r="AT778" s="61"/>
      <c r="AU778" s="61"/>
      <c r="AV778" s="61"/>
      <c r="AW778" s="61"/>
      <c r="AX778" s="61"/>
      <c r="AY778" s="61"/>
      <c r="AZ778" s="61"/>
    </row>
    <row r="779" spans="1:52" s="62" customFormat="1" ht="12" customHeight="1" x14ac:dyDescent="0.15">
      <c r="A779" s="564"/>
      <c r="B779" s="751"/>
      <c r="C779" s="651"/>
      <c r="D779" s="747" t="s">
        <v>452</v>
      </c>
      <c r="E779" s="746" t="s">
        <v>449</v>
      </c>
      <c r="F779" s="746"/>
      <c r="G779" s="746"/>
      <c r="H779" s="746"/>
      <c r="I779" s="746"/>
      <c r="J779" s="746"/>
      <c r="K779" s="746"/>
      <c r="L779" s="746"/>
      <c r="M779" s="746"/>
      <c r="N779" s="746"/>
      <c r="O779" s="746"/>
      <c r="P779" s="746"/>
      <c r="Q779" s="746"/>
      <c r="R779" s="746"/>
      <c r="S779" s="746"/>
      <c r="T779" s="746"/>
      <c r="U779" s="746"/>
      <c r="V779" s="746"/>
      <c r="W779" s="746"/>
      <c r="X779" s="746"/>
      <c r="Y779" s="891"/>
      <c r="Z779" s="813"/>
      <c r="AA779" s="731"/>
      <c r="AE779" s="61"/>
      <c r="AF779" s="61"/>
      <c r="AG779" s="61"/>
      <c r="AH779" s="61"/>
      <c r="AI779" s="61"/>
      <c r="AJ779" s="61"/>
      <c r="AK779" s="61"/>
      <c r="AL779" s="61"/>
      <c r="AM779" s="61"/>
      <c r="AN779" s="61"/>
      <c r="AO779" s="61"/>
      <c r="AP779" s="61"/>
      <c r="AQ779" s="61"/>
      <c r="AR779" s="61"/>
      <c r="AS779" s="61"/>
      <c r="AT779" s="61"/>
      <c r="AU779" s="61"/>
      <c r="AV779" s="61"/>
      <c r="AW779" s="61"/>
      <c r="AX779" s="61"/>
      <c r="AY779" s="61"/>
      <c r="AZ779" s="61"/>
    </row>
    <row r="780" spans="1:52" s="62" customFormat="1" ht="15" customHeight="1" x14ac:dyDescent="0.15">
      <c r="A780" s="564"/>
      <c r="B780" s="751"/>
      <c r="C780" s="651"/>
      <c r="D780" s="747"/>
      <c r="E780" s="746"/>
      <c r="F780" s="746"/>
      <c r="G780" s="746"/>
      <c r="H780" s="746"/>
      <c r="I780" s="746"/>
      <c r="J780" s="746"/>
      <c r="K780" s="746"/>
      <c r="L780" s="746"/>
      <c r="M780" s="746"/>
      <c r="N780" s="746"/>
      <c r="O780" s="746"/>
      <c r="P780" s="746"/>
      <c r="Q780" s="746"/>
      <c r="R780" s="746"/>
      <c r="S780" s="746"/>
      <c r="T780" s="746"/>
      <c r="U780" s="746"/>
      <c r="V780" s="746"/>
      <c r="W780" s="746"/>
      <c r="X780" s="746"/>
      <c r="Y780" s="891"/>
      <c r="Z780" s="813"/>
      <c r="AA780" s="731"/>
      <c r="AE780" s="61"/>
      <c r="AF780" s="61"/>
      <c r="AG780" s="61"/>
      <c r="AH780" s="61"/>
      <c r="AI780" s="61"/>
      <c r="AJ780" s="61"/>
      <c r="AK780" s="61"/>
      <c r="AL780" s="61"/>
      <c r="AM780" s="61"/>
      <c r="AN780" s="61"/>
      <c r="AO780" s="61"/>
      <c r="AP780" s="61"/>
      <c r="AQ780" s="61"/>
      <c r="AR780" s="61"/>
      <c r="AS780" s="61"/>
      <c r="AT780" s="61"/>
      <c r="AU780" s="61"/>
      <c r="AV780" s="61"/>
      <c r="AW780" s="61"/>
      <c r="AX780" s="61"/>
      <c r="AY780" s="61"/>
      <c r="AZ780" s="61"/>
    </row>
    <row r="781" spans="1:52" s="62" customFormat="1" ht="20.25" customHeight="1" x14ac:dyDescent="0.15">
      <c r="A781" s="564"/>
      <c r="B781" s="751"/>
      <c r="C781" s="651"/>
      <c r="D781" s="747" t="s">
        <v>453</v>
      </c>
      <c r="E781" s="746" t="s">
        <v>450</v>
      </c>
      <c r="F781" s="746"/>
      <c r="G781" s="746"/>
      <c r="H781" s="746"/>
      <c r="I781" s="746"/>
      <c r="J781" s="746"/>
      <c r="K781" s="746"/>
      <c r="L781" s="746"/>
      <c r="M781" s="746"/>
      <c r="N781" s="746"/>
      <c r="O781" s="746"/>
      <c r="P781" s="746"/>
      <c r="Q781" s="746"/>
      <c r="R781" s="746"/>
      <c r="S781" s="746"/>
      <c r="T781" s="746"/>
      <c r="U781" s="746"/>
      <c r="V781" s="746"/>
      <c r="W781" s="746"/>
      <c r="X781" s="746"/>
      <c r="Y781" s="891"/>
      <c r="Z781" s="813"/>
      <c r="AA781" s="731"/>
      <c r="AE781" s="61"/>
      <c r="AF781" s="61"/>
      <c r="AG781" s="61"/>
      <c r="AH781" s="61"/>
      <c r="AI781" s="61"/>
      <c r="AJ781" s="61"/>
      <c r="AK781" s="61"/>
      <c r="AL781" s="61"/>
      <c r="AM781" s="61"/>
      <c r="AN781" s="61"/>
      <c r="AO781" s="61"/>
      <c r="AP781" s="61"/>
      <c r="AQ781" s="61"/>
      <c r="AR781" s="61"/>
      <c r="AS781" s="61"/>
      <c r="AT781" s="61"/>
      <c r="AU781" s="61"/>
      <c r="AV781" s="61"/>
      <c r="AW781" s="61"/>
      <c r="AX781" s="61"/>
      <c r="AY781" s="61"/>
      <c r="AZ781" s="61"/>
    </row>
    <row r="782" spans="1:52" s="62" customFormat="1" ht="20.25" customHeight="1" x14ac:dyDescent="0.15">
      <c r="A782" s="564"/>
      <c r="B782" s="751"/>
      <c r="C782" s="651"/>
      <c r="D782" s="747"/>
      <c r="E782" s="746"/>
      <c r="F782" s="746"/>
      <c r="G782" s="746"/>
      <c r="H782" s="746"/>
      <c r="I782" s="746"/>
      <c r="J782" s="746"/>
      <c r="K782" s="746"/>
      <c r="L782" s="746"/>
      <c r="M782" s="746"/>
      <c r="N782" s="746"/>
      <c r="O782" s="746"/>
      <c r="P782" s="746"/>
      <c r="Q782" s="746"/>
      <c r="R782" s="746"/>
      <c r="S782" s="746"/>
      <c r="T782" s="746"/>
      <c r="U782" s="746"/>
      <c r="V782" s="746"/>
      <c r="W782" s="746"/>
      <c r="X782" s="746"/>
      <c r="Y782" s="891"/>
      <c r="Z782" s="813"/>
      <c r="AA782" s="731"/>
      <c r="AE782" s="61"/>
      <c r="AF782" s="61"/>
      <c r="AG782" s="61"/>
      <c r="AH782" s="61"/>
      <c r="AI782" s="61"/>
      <c r="AJ782" s="61"/>
      <c r="AK782" s="61"/>
      <c r="AL782" s="61"/>
      <c r="AM782" s="61"/>
      <c r="AN782" s="61"/>
      <c r="AO782" s="61"/>
      <c r="AP782" s="61"/>
      <c r="AQ782" s="61"/>
      <c r="AR782" s="61"/>
      <c r="AS782" s="61"/>
      <c r="AT782" s="61"/>
      <c r="AU782" s="61"/>
      <c r="AV782" s="61"/>
      <c r="AW782" s="61"/>
      <c r="AX782" s="61"/>
      <c r="AY782" s="61"/>
      <c r="AZ782" s="61"/>
    </row>
    <row r="783" spans="1:52" s="62" customFormat="1" ht="20.25" customHeight="1" x14ac:dyDescent="0.15">
      <c r="A783" s="564"/>
      <c r="B783" s="751"/>
      <c r="C783" s="651"/>
      <c r="D783" s="747" t="s">
        <v>447</v>
      </c>
      <c r="E783" s="746" t="s">
        <v>451</v>
      </c>
      <c r="F783" s="746"/>
      <c r="G783" s="746"/>
      <c r="H783" s="746"/>
      <c r="I783" s="746"/>
      <c r="J783" s="746"/>
      <c r="K783" s="746"/>
      <c r="L783" s="746"/>
      <c r="M783" s="746"/>
      <c r="N783" s="746"/>
      <c r="O783" s="746"/>
      <c r="P783" s="746"/>
      <c r="Q783" s="746"/>
      <c r="R783" s="746"/>
      <c r="S783" s="746"/>
      <c r="T783" s="746"/>
      <c r="U783" s="746"/>
      <c r="V783" s="746"/>
      <c r="W783" s="746"/>
      <c r="X783" s="746"/>
      <c r="Y783" s="891"/>
      <c r="Z783" s="813"/>
      <c r="AA783" s="731"/>
      <c r="AE783" s="61"/>
      <c r="AF783" s="61"/>
      <c r="AG783" s="61"/>
      <c r="AH783" s="61"/>
      <c r="AI783" s="61"/>
      <c r="AJ783" s="61"/>
      <c r="AK783" s="61"/>
      <c r="AL783" s="61"/>
      <c r="AM783" s="61"/>
      <c r="AN783" s="61"/>
      <c r="AO783" s="61"/>
      <c r="AP783" s="61"/>
      <c r="AQ783" s="61"/>
      <c r="AR783" s="61"/>
      <c r="AS783" s="61"/>
      <c r="AT783" s="61"/>
      <c r="AU783" s="61"/>
      <c r="AV783" s="61"/>
      <c r="AW783" s="61"/>
      <c r="AX783" s="61"/>
      <c r="AY783" s="61"/>
      <c r="AZ783" s="61"/>
    </row>
    <row r="784" spans="1:52" s="62" customFormat="1" ht="21" customHeight="1" x14ac:dyDescent="0.15">
      <c r="A784" s="564"/>
      <c r="B784" s="752"/>
      <c r="C784" s="652"/>
      <c r="D784" s="748"/>
      <c r="E784" s="784"/>
      <c r="F784" s="784"/>
      <c r="G784" s="784"/>
      <c r="H784" s="784"/>
      <c r="I784" s="784"/>
      <c r="J784" s="784"/>
      <c r="K784" s="784"/>
      <c r="L784" s="784"/>
      <c r="M784" s="784"/>
      <c r="N784" s="784"/>
      <c r="O784" s="784"/>
      <c r="P784" s="784"/>
      <c r="Q784" s="784"/>
      <c r="R784" s="784"/>
      <c r="S784" s="784"/>
      <c r="T784" s="784"/>
      <c r="U784" s="784"/>
      <c r="V784" s="784"/>
      <c r="W784" s="784"/>
      <c r="X784" s="784"/>
      <c r="Y784" s="869"/>
      <c r="Z784" s="814"/>
      <c r="AA784" s="717"/>
      <c r="AE784" s="61"/>
      <c r="AF784" s="61"/>
      <c r="AG784" s="61"/>
      <c r="AH784" s="61"/>
      <c r="AI784" s="61"/>
      <c r="AJ784" s="61"/>
      <c r="AK784" s="61"/>
      <c r="AL784" s="61"/>
      <c r="AM784" s="61"/>
      <c r="AN784" s="61"/>
      <c r="AO784" s="61"/>
      <c r="AP784" s="61"/>
      <c r="AQ784" s="61"/>
      <c r="AR784" s="61"/>
      <c r="AS784" s="61"/>
      <c r="AT784" s="61"/>
      <c r="AU784" s="61"/>
      <c r="AV784" s="61"/>
      <c r="AW784" s="61"/>
      <c r="AX784" s="61"/>
      <c r="AY784" s="61"/>
      <c r="AZ784" s="61"/>
    </row>
    <row r="785" spans="1:52" s="62" customFormat="1" ht="18" customHeight="1" x14ac:dyDescent="0.15">
      <c r="A785" s="587"/>
      <c r="B785" s="630" t="s">
        <v>454</v>
      </c>
      <c r="C785" s="630"/>
      <c r="D785" s="630"/>
      <c r="E785" s="630"/>
      <c r="F785" s="630"/>
      <c r="G785" s="630"/>
      <c r="H785" s="630"/>
      <c r="I785" s="630"/>
      <c r="J785" s="630"/>
      <c r="K785" s="630"/>
      <c r="L785" s="630"/>
      <c r="M785" s="630"/>
      <c r="N785" s="630"/>
      <c r="O785" s="630"/>
      <c r="P785" s="630"/>
      <c r="Q785" s="630"/>
      <c r="R785" s="630"/>
      <c r="S785" s="630"/>
      <c r="T785" s="630"/>
      <c r="U785" s="630"/>
      <c r="V785" s="630"/>
      <c r="W785" s="630"/>
      <c r="X785" s="630"/>
      <c r="Y785" s="653"/>
      <c r="Z785" s="569"/>
      <c r="AA785" s="608"/>
      <c r="AE785" s="61"/>
      <c r="AF785" s="61"/>
      <c r="AG785" s="61"/>
      <c r="AH785" s="61"/>
      <c r="AI785" s="61"/>
      <c r="AJ785" s="61"/>
      <c r="AK785" s="61"/>
      <c r="AL785" s="61"/>
      <c r="AM785" s="61"/>
      <c r="AN785" s="61"/>
      <c r="AO785" s="61"/>
      <c r="AP785" s="61"/>
      <c r="AQ785" s="61"/>
      <c r="AR785" s="61"/>
      <c r="AS785" s="61"/>
      <c r="AT785" s="61"/>
      <c r="AU785" s="61"/>
      <c r="AV785" s="61"/>
      <c r="AW785" s="61"/>
      <c r="AX785" s="61"/>
      <c r="AY785" s="61"/>
      <c r="AZ785" s="61"/>
    </row>
    <row r="786" spans="1:52" s="51" customFormat="1" ht="22.5" customHeight="1" x14ac:dyDescent="0.15">
      <c r="A786" s="564"/>
      <c r="B786" s="735" t="s">
        <v>16</v>
      </c>
      <c r="C786" s="724" t="s">
        <v>455</v>
      </c>
      <c r="D786" s="725"/>
      <c r="E786" s="725"/>
      <c r="F786" s="725"/>
      <c r="G786" s="725"/>
      <c r="H786" s="725"/>
      <c r="I786" s="725"/>
      <c r="J786" s="725"/>
      <c r="K786" s="725"/>
      <c r="L786" s="725"/>
      <c r="M786" s="725"/>
      <c r="N786" s="725"/>
      <c r="O786" s="725"/>
      <c r="P786" s="725"/>
      <c r="Q786" s="725"/>
      <c r="R786" s="725"/>
      <c r="S786" s="725"/>
      <c r="T786" s="725"/>
      <c r="U786" s="725"/>
      <c r="V786" s="725"/>
      <c r="W786" s="725"/>
      <c r="X786" s="725"/>
      <c r="Y786" s="726"/>
      <c r="Z786" s="714"/>
      <c r="AA786" s="715"/>
    </row>
    <row r="787" spans="1:52" s="51" customFormat="1" ht="22.5" customHeight="1" x14ac:dyDescent="0.15">
      <c r="A787" s="564"/>
      <c r="B787" s="736"/>
      <c r="C787" s="732"/>
      <c r="D787" s="733"/>
      <c r="E787" s="733"/>
      <c r="F787" s="733"/>
      <c r="G787" s="733"/>
      <c r="H787" s="733"/>
      <c r="I787" s="733"/>
      <c r="J787" s="733"/>
      <c r="K787" s="733"/>
      <c r="L787" s="733"/>
      <c r="M787" s="733"/>
      <c r="N787" s="733"/>
      <c r="O787" s="733"/>
      <c r="P787" s="733"/>
      <c r="Q787" s="733"/>
      <c r="R787" s="733"/>
      <c r="S787" s="733"/>
      <c r="T787" s="733"/>
      <c r="U787" s="733"/>
      <c r="V787" s="733"/>
      <c r="W787" s="733"/>
      <c r="X787" s="733"/>
      <c r="Y787" s="734"/>
      <c r="Z787" s="716"/>
      <c r="AA787" s="717"/>
      <c r="AE787" s="63"/>
      <c r="AF787" s="63"/>
      <c r="AG787" s="63"/>
      <c r="AH787" s="63"/>
      <c r="AI787" s="63"/>
      <c r="AJ787" s="63"/>
      <c r="AK787" s="63"/>
      <c r="AL787" s="63"/>
      <c r="AM787" s="63"/>
      <c r="AN787" s="63"/>
      <c r="AO787" s="63"/>
      <c r="AP787" s="63"/>
      <c r="AQ787" s="63"/>
      <c r="AR787" s="63"/>
      <c r="AS787" s="63"/>
      <c r="AT787" s="63"/>
      <c r="AU787" s="63"/>
      <c r="AV787" s="63"/>
      <c r="AW787" s="63"/>
      <c r="AX787" s="63"/>
      <c r="AY787" s="63"/>
      <c r="AZ787" s="63"/>
    </row>
    <row r="788" spans="1:52" ht="15" customHeight="1" x14ac:dyDescent="0.15">
      <c r="A788" s="564"/>
      <c r="B788" s="735" t="s">
        <v>7</v>
      </c>
      <c r="C788" s="724" t="s">
        <v>456</v>
      </c>
      <c r="D788" s="725"/>
      <c r="E788" s="725"/>
      <c r="F788" s="725"/>
      <c r="G788" s="725"/>
      <c r="H788" s="725"/>
      <c r="I788" s="725"/>
      <c r="J788" s="725"/>
      <c r="K788" s="725"/>
      <c r="L788" s="725"/>
      <c r="M788" s="725"/>
      <c r="N788" s="725"/>
      <c r="O788" s="725"/>
      <c r="P788" s="725"/>
      <c r="Q788" s="725"/>
      <c r="R788" s="725"/>
      <c r="S788" s="725"/>
      <c r="T788" s="725"/>
      <c r="U788" s="725"/>
      <c r="V788" s="725"/>
      <c r="W788" s="725"/>
      <c r="X788" s="725"/>
      <c r="Y788" s="726"/>
      <c r="Z788" s="714"/>
      <c r="AA788" s="715"/>
    </row>
    <row r="789" spans="1:52" s="62" customFormat="1" ht="15" customHeight="1" x14ac:dyDescent="0.15">
      <c r="A789" s="564"/>
      <c r="B789" s="773"/>
      <c r="C789" s="727"/>
      <c r="D789" s="728"/>
      <c r="E789" s="728"/>
      <c r="F789" s="728"/>
      <c r="G789" s="728"/>
      <c r="H789" s="728"/>
      <c r="I789" s="728"/>
      <c r="J789" s="728"/>
      <c r="K789" s="728"/>
      <c r="L789" s="728"/>
      <c r="M789" s="728"/>
      <c r="N789" s="728"/>
      <c r="O789" s="728"/>
      <c r="P789" s="728"/>
      <c r="Q789" s="728"/>
      <c r="R789" s="728"/>
      <c r="S789" s="728"/>
      <c r="T789" s="728"/>
      <c r="U789" s="728"/>
      <c r="V789" s="728"/>
      <c r="W789" s="728"/>
      <c r="X789" s="728"/>
      <c r="Y789" s="729"/>
      <c r="Z789" s="730"/>
      <c r="AA789" s="731"/>
      <c r="AE789" s="61"/>
      <c r="AF789" s="61"/>
      <c r="AG789" s="61"/>
      <c r="AH789" s="61"/>
      <c r="AI789" s="61"/>
      <c r="AJ789" s="61"/>
      <c r="AK789" s="61"/>
      <c r="AL789" s="61"/>
      <c r="AM789" s="61"/>
      <c r="AN789" s="61"/>
      <c r="AO789" s="61"/>
      <c r="AP789" s="61"/>
      <c r="AQ789" s="61"/>
      <c r="AR789" s="61"/>
      <c r="AS789" s="61"/>
      <c r="AT789" s="61"/>
      <c r="AU789" s="61"/>
      <c r="AV789" s="61"/>
      <c r="AW789" s="61"/>
      <c r="AX789" s="61"/>
      <c r="AY789" s="61"/>
      <c r="AZ789" s="61"/>
    </row>
    <row r="790" spans="1:52" s="62" customFormat="1" ht="15" customHeight="1" x14ac:dyDescent="0.15">
      <c r="A790" s="564"/>
      <c r="B790" s="773"/>
      <c r="C790" s="654" t="s">
        <v>66</v>
      </c>
      <c r="D790" s="728" t="s">
        <v>457</v>
      </c>
      <c r="E790" s="728"/>
      <c r="F790" s="728"/>
      <c r="G790" s="728"/>
      <c r="H790" s="728"/>
      <c r="I790" s="568"/>
      <c r="J790" s="568"/>
      <c r="K790" s="568"/>
      <c r="L790" s="568"/>
      <c r="M790" s="568"/>
      <c r="N790" s="568"/>
      <c r="O790" s="568"/>
      <c r="P790" s="568"/>
      <c r="Q790" s="568"/>
      <c r="R790" s="568"/>
      <c r="S790" s="568"/>
      <c r="T790" s="568"/>
      <c r="U790" s="568"/>
      <c r="V790" s="568"/>
      <c r="W790" s="568"/>
      <c r="X790" s="568"/>
      <c r="Y790" s="655"/>
      <c r="Z790" s="730"/>
      <c r="AA790" s="731"/>
      <c r="AE790" s="61"/>
      <c r="AF790" s="61"/>
      <c r="AG790" s="61"/>
      <c r="AH790" s="61"/>
      <c r="AI790" s="61"/>
      <c r="AJ790" s="61"/>
      <c r="AK790" s="61"/>
      <c r="AL790" s="61"/>
      <c r="AM790" s="61"/>
      <c r="AN790" s="61"/>
      <c r="AO790" s="61"/>
      <c r="AP790" s="61"/>
      <c r="AQ790" s="61"/>
      <c r="AR790" s="61"/>
      <c r="AS790" s="61"/>
      <c r="AT790" s="61"/>
      <c r="AU790" s="61"/>
      <c r="AV790" s="61"/>
      <c r="AW790" s="61"/>
      <c r="AX790" s="61"/>
      <c r="AY790" s="61"/>
      <c r="AZ790" s="61"/>
    </row>
    <row r="791" spans="1:52" s="62" customFormat="1" ht="15" customHeight="1" x14ac:dyDescent="0.15">
      <c r="A791" s="564"/>
      <c r="B791" s="773"/>
      <c r="C791" s="656"/>
      <c r="D791" s="657" t="s">
        <v>458</v>
      </c>
      <c r="E791" s="880" t="s">
        <v>459</v>
      </c>
      <c r="F791" s="880"/>
      <c r="G791" s="880"/>
      <c r="H791" s="880"/>
      <c r="I791" s="880"/>
      <c r="J791" s="880"/>
      <c r="K791" s="880"/>
      <c r="L791" s="880"/>
      <c r="M791" s="880"/>
      <c r="N791" s="880"/>
      <c r="O791" s="880"/>
      <c r="P791" s="880"/>
      <c r="Q791" s="880"/>
      <c r="R791" s="568"/>
      <c r="S791" s="568"/>
      <c r="T791" s="568"/>
      <c r="U791" s="568"/>
      <c r="V791" s="568"/>
      <c r="W791" s="568"/>
      <c r="X791" s="568"/>
      <c r="Y791" s="655"/>
      <c r="Z791" s="730"/>
      <c r="AA791" s="731"/>
      <c r="AE791" s="61"/>
      <c r="AF791" s="61"/>
      <c r="AG791" s="61"/>
      <c r="AH791" s="61"/>
      <c r="AI791" s="61"/>
      <c r="AJ791" s="61"/>
      <c r="AK791" s="61"/>
      <c r="AL791" s="61"/>
      <c r="AM791" s="61"/>
      <c r="AN791" s="61"/>
      <c r="AO791" s="61"/>
      <c r="AP791" s="61"/>
      <c r="AQ791" s="61"/>
      <c r="AR791" s="61"/>
      <c r="AS791" s="61"/>
      <c r="AT791" s="61"/>
      <c r="AU791" s="61"/>
      <c r="AV791" s="61"/>
      <c r="AW791" s="61"/>
      <c r="AX791" s="61"/>
      <c r="AY791" s="61"/>
      <c r="AZ791" s="61"/>
    </row>
    <row r="792" spans="1:52" s="62" customFormat="1" ht="15" customHeight="1" x14ac:dyDescent="0.15">
      <c r="A792" s="564"/>
      <c r="B792" s="773"/>
      <c r="C792" s="656"/>
      <c r="D792" s="657" t="s">
        <v>460</v>
      </c>
      <c r="E792" s="880" t="s">
        <v>461</v>
      </c>
      <c r="F792" s="880"/>
      <c r="G792" s="880"/>
      <c r="H792" s="880"/>
      <c r="I792" s="880"/>
      <c r="J792" s="880"/>
      <c r="K792" s="880"/>
      <c r="L792" s="880"/>
      <c r="M792" s="568"/>
      <c r="N792" s="568"/>
      <c r="O792" s="568"/>
      <c r="P792" s="568"/>
      <c r="Q792" s="568"/>
      <c r="R792" s="568"/>
      <c r="S792" s="568"/>
      <c r="T792" s="568"/>
      <c r="U792" s="568"/>
      <c r="V792" s="568"/>
      <c r="W792" s="568"/>
      <c r="X792" s="568"/>
      <c r="Y792" s="655"/>
      <c r="Z792" s="730"/>
      <c r="AA792" s="731"/>
      <c r="AE792" s="61"/>
      <c r="AF792" s="61"/>
      <c r="AG792" s="61"/>
      <c r="AH792" s="61"/>
      <c r="AI792" s="61"/>
      <c r="AJ792" s="61"/>
      <c r="AK792" s="61"/>
      <c r="AL792" s="61"/>
      <c r="AM792" s="61"/>
      <c r="AN792" s="61"/>
      <c r="AO792" s="61"/>
      <c r="AP792" s="61"/>
      <c r="AQ792" s="61"/>
      <c r="AR792" s="61"/>
      <c r="AS792" s="61"/>
      <c r="AT792" s="61"/>
      <c r="AU792" s="61"/>
      <c r="AV792" s="61"/>
      <c r="AW792" s="61"/>
      <c r="AX792" s="61"/>
      <c r="AY792" s="61"/>
      <c r="AZ792" s="61"/>
    </row>
    <row r="793" spans="1:52" s="62" customFormat="1" ht="15" customHeight="1" x14ac:dyDescent="0.15">
      <c r="A793" s="564"/>
      <c r="B793" s="773"/>
      <c r="C793" s="656"/>
      <c r="D793" s="657" t="s">
        <v>462</v>
      </c>
      <c r="E793" s="880" t="s">
        <v>463</v>
      </c>
      <c r="F793" s="880"/>
      <c r="G793" s="880"/>
      <c r="H793" s="880"/>
      <c r="I793" s="880"/>
      <c r="J793" s="880"/>
      <c r="K793" s="880"/>
      <c r="L793" s="568"/>
      <c r="M793" s="568"/>
      <c r="N793" s="568"/>
      <c r="O793" s="568"/>
      <c r="P793" s="568"/>
      <c r="Q793" s="568"/>
      <c r="R793" s="568"/>
      <c r="S793" s="568"/>
      <c r="T793" s="568"/>
      <c r="U793" s="568"/>
      <c r="V793" s="568"/>
      <c r="W793" s="568"/>
      <c r="X793" s="568"/>
      <c r="Y793" s="655"/>
      <c r="Z793" s="730"/>
      <c r="AA793" s="731"/>
      <c r="AE793" s="61"/>
      <c r="AF793" s="61"/>
      <c r="AG793" s="61"/>
      <c r="AH793" s="61"/>
      <c r="AI793" s="61"/>
      <c r="AJ793" s="61"/>
      <c r="AK793" s="61"/>
      <c r="AL793" s="61"/>
      <c r="AM793" s="61"/>
      <c r="AN793" s="61"/>
      <c r="AO793" s="61"/>
      <c r="AP793" s="61"/>
      <c r="AQ793" s="61"/>
      <c r="AR793" s="61"/>
      <c r="AS793" s="61"/>
      <c r="AT793" s="61"/>
      <c r="AU793" s="61"/>
      <c r="AV793" s="61"/>
      <c r="AW793" s="61"/>
      <c r="AX793" s="61"/>
      <c r="AY793" s="61"/>
      <c r="AZ793" s="61"/>
    </row>
    <row r="794" spans="1:52" s="62" customFormat="1" ht="15" customHeight="1" x14ac:dyDescent="0.15">
      <c r="A794" s="564"/>
      <c r="B794" s="773"/>
      <c r="C794" s="654" t="s">
        <v>67</v>
      </c>
      <c r="D794" s="728" t="s">
        <v>464</v>
      </c>
      <c r="E794" s="728"/>
      <c r="F794" s="728"/>
      <c r="G794" s="728"/>
      <c r="H794" s="728"/>
      <c r="I794" s="728"/>
      <c r="J794" s="728"/>
      <c r="K794" s="568"/>
      <c r="L794" s="568"/>
      <c r="M794" s="568"/>
      <c r="N794" s="568"/>
      <c r="O794" s="568"/>
      <c r="P794" s="568"/>
      <c r="Q794" s="568"/>
      <c r="R794" s="568"/>
      <c r="S794" s="568"/>
      <c r="T794" s="568"/>
      <c r="U794" s="568"/>
      <c r="V794" s="568"/>
      <c r="W794" s="568"/>
      <c r="X794" s="568"/>
      <c r="Y794" s="655"/>
      <c r="Z794" s="730"/>
      <c r="AA794" s="731"/>
      <c r="AE794" s="61"/>
      <c r="AF794" s="61"/>
      <c r="AG794" s="61"/>
      <c r="AH794" s="61"/>
      <c r="AI794" s="61"/>
      <c r="AJ794" s="61"/>
      <c r="AK794" s="61"/>
      <c r="AL794" s="61"/>
      <c r="AM794" s="61"/>
      <c r="AN794" s="61"/>
      <c r="AO794" s="61"/>
      <c r="AP794" s="61"/>
      <c r="AQ794" s="61"/>
      <c r="AR794" s="61"/>
      <c r="AS794" s="61"/>
      <c r="AT794" s="61"/>
      <c r="AU794" s="61"/>
      <c r="AV794" s="61"/>
      <c r="AW794" s="61"/>
      <c r="AX794" s="61"/>
      <c r="AY794" s="61"/>
      <c r="AZ794" s="61"/>
    </row>
    <row r="795" spans="1:52" ht="15" customHeight="1" x14ac:dyDescent="0.15">
      <c r="A795" s="564"/>
      <c r="B795" s="773"/>
      <c r="C795" s="632"/>
      <c r="D795" s="658" t="s">
        <v>458</v>
      </c>
      <c r="E795" s="880" t="s">
        <v>1011</v>
      </c>
      <c r="F795" s="880"/>
      <c r="G795" s="880"/>
      <c r="H795" s="880"/>
      <c r="I795" s="880"/>
      <c r="J795" s="880"/>
      <c r="K795" s="634"/>
      <c r="L795" s="634"/>
      <c r="M795" s="634"/>
      <c r="N795" s="634"/>
      <c r="O795" s="634"/>
      <c r="P795" s="634"/>
      <c r="Q795" s="634"/>
      <c r="R795" s="634"/>
      <c r="S795" s="634"/>
      <c r="T795" s="634"/>
      <c r="U795" s="634"/>
      <c r="V795" s="634"/>
      <c r="W795" s="634"/>
      <c r="X795" s="634"/>
      <c r="Y795" s="635"/>
      <c r="Z795" s="730"/>
      <c r="AA795" s="731"/>
    </row>
    <row r="796" spans="1:52" ht="27" customHeight="1" x14ac:dyDescent="0.15">
      <c r="A796" s="564"/>
      <c r="B796" s="773"/>
      <c r="C796" s="632"/>
      <c r="D796" s="659" t="s">
        <v>465</v>
      </c>
      <c r="E796" s="809" t="s">
        <v>1012</v>
      </c>
      <c r="F796" s="809"/>
      <c r="G796" s="809"/>
      <c r="H796" s="809"/>
      <c r="I796" s="809"/>
      <c r="J796" s="809"/>
      <c r="K796" s="809"/>
      <c r="L796" s="809"/>
      <c r="M796" s="809"/>
      <c r="N796" s="809"/>
      <c r="O796" s="809"/>
      <c r="P796" s="809"/>
      <c r="Q796" s="809"/>
      <c r="R796" s="809"/>
      <c r="S796" s="809"/>
      <c r="T796" s="809"/>
      <c r="U796" s="809"/>
      <c r="V796" s="809"/>
      <c r="W796" s="809"/>
      <c r="X796" s="809"/>
      <c r="Y796" s="810"/>
      <c r="Z796" s="730"/>
      <c r="AA796" s="731"/>
    </row>
    <row r="797" spans="1:52" ht="15" customHeight="1" x14ac:dyDescent="0.15">
      <c r="A797" s="564"/>
      <c r="B797" s="773"/>
      <c r="C797" s="632"/>
      <c r="D797" s="658" t="s">
        <v>466</v>
      </c>
      <c r="E797" s="757" t="s">
        <v>1013</v>
      </c>
      <c r="F797" s="757"/>
      <c r="G797" s="757"/>
      <c r="H797" s="757"/>
      <c r="I797" s="757"/>
      <c r="J797" s="757"/>
      <c r="K797" s="757"/>
      <c r="L797" s="757"/>
      <c r="M797" s="757"/>
      <c r="N797" s="757"/>
      <c r="O797" s="757"/>
      <c r="P797" s="757"/>
      <c r="Q797" s="757"/>
      <c r="R797" s="757"/>
      <c r="S797" s="757"/>
      <c r="T797" s="757"/>
      <c r="U797" s="757"/>
      <c r="V797" s="757"/>
      <c r="W797" s="757"/>
      <c r="X797" s="757"/>
      <c r="Y797" s="758"/>
      <c r="Z797" s="730"/>
      <c r="AA797" s="731"/>
    </row>
    <row r="798" spans="1:52" ht="15" customHeight="1" x14ac:dyDescent="0.15">
      <c r="A798" s="564"/>
      <c r="B798" s="736"/>
      <c r="C798" s="636"/>
      <c r="D798" s="660" t="s">
        <v>467</v>
      </c>
      <c r="E798" s="759" t="s">
        <v>1014</v>
      </c>
      <c r="F798" s="759"/>
      <c r="G798" s="759"/>
      <c r="H798" s="759"/>
      <c r="I798" s="759"/>
      <c r="J798" s="759"/>
      <c r="K798" s="759"/>
      <c r="L798" s="759"/>
      <c r="M798" s="759"/>
      <c r="N798" s="759"/>
      <c r="O798" s="759"/>
      <c r="P798" s="759"/>
      <c r="Q798" s="759"/>
      <c r="R798" s="759"/>
      <c r="S798" s="759"/>
      <c r="T798" s="759"/>
      <c r="U798" s="759"/>
      <c r="V798" s="759"/>
      <c r="W798" s="759"/>
      <c r="X798" s="759"/>
      <c r="Y798" s="760"/>
      <c r="Z798" s="716"/>
      <c r="AA798" s="717"/>
    </row>
    <row r="799" spans="1:52" ht="11.25" customHeight="1" x14ac:dyDescent="0.15">
      <c r="A799" s="564"/>
      <c r="B799" s="735" t="s">
        <v>92</v>
      </c>
      <c r="C799" s="899" t="s">
        <v>468</v>
      </c>
      <c r="D799" s="900"/>
      <c r="E799" s="900"/>
      <c r="F799" s="900"/>
      <c r="G799" s="900"/>
      <c r="H799" s="900"/>
      <c r="I799" s="900"/>
      <c r="J799" s="900"/>
      <c r="K799" s="900"/>
      <c r="L799" s="900"/>
      <c r="M799" s="900"/>
      <c r="N799" s="900"/>
      <c r="O799" s="900"/>
      <c r="P799" s="900"/>
      <c r="Q799" s="900"/>
      <c r="R799" s="900"/>
      <c r="S799" s="900"/>
      <c r="T799" s="900"/>
      <c r="U799" s="900"/>
      <c r="V799" s="900"/>
      <c r="W799" s="900"/>
      <c r="X799" s="900"/>
      <c r="Y799" s="901"/>
      <c r="Z799" s="714"/>
      <c r="AA799" s="715"/>
    </row>
    <row r="800" spans="1:52" ht="11.25" customHeight="1" x14ac:dyDescent="0.15">
      <c r="A800" s="564"/>
      <c r="B800" s="736"/>
      <c r="C800" s="902"/>
      <c r="D800" s="819"/>
      <c r="E800" s="819"/>
      <c r="F800" s="819"/>
      <c r="G800" s="819"/>
      <c r="H800" s="819"/>
      <c r="I800" s="819"/>
      <c r="J800" s="819"/>
      <c r="K800" s="819"/>
      <c r="L800" s="819"/>
      <c r="M800" s="819"/>
      <c r="N800" s="819"/>
      <c r="O800" s="819"/>
      <c r="P800" s="819"/>
      <c r="Q800" s="819"/>
      <c r="R800" s="819"/>
      <c r="S800" s="819"/>
      <c r="T800" s="819"/>
      <c r="U800" s="819"/>
      <c r="V800" s="819"/>
      <c r="W800" s="819"/>
      <c r="X800" s="819"/>
      <c r="Y800" s="903"/>
      <c r="Z800" s="716"/>
      <c r="AA800" s="717"/>
    </row>
    <row r="801" spans="1:27" ht="12.75" customHeight="1" x14ac:dyDescent="0.15">
      <c r="A801" s="564"/>
      <c r="B801" s="555"/>
      <c r="C801" s="642"/>
      <c r="D801" s="658"/>
      <c r="E801" s="642"/>
      <c r="F801" s="642"/>
      <c r="G801" s="642"/>
      <c r="H801" s="642"/>
      <c r="I801" s="642"/>
      <c r="J801" s="642"/>
      <c r="K801" s="642"/>
      <c r="L801" s="642"/>
      <c r="M801" s="642"/>
      <c r="N801" s="642"/>
      <c r="O801" s="642"/>
      <c r="P801" s="642"/>
      <c r="Q801" s="642"/>
      <c r="R801" s="642"/>
      <c r="S801" s="642"/>
      <c r="T801" s="642"/>
      <c r="U801" s="642"/>
      <c r="V801" s="642"/>
      <c r="W801" s="642"/>
      <c r="X801" s="642"/>
      <c r="Y801" s="642"/>
      <c r="Z801" s="569"/>
      <c r="AA801" s="569"/>
    </row>
    <row r="802" spans="1:27" s="51" customFormat="1" ht="18" customHeight="1" x14ac:dyDescent="0.15">
      <c r="A802" s="541" t="s">
        <v>885</v>
      </c>
      <c r="B802" s="536"/>
      <c r="C802" s="564"/>
      <c r="D802" s="564"/>
      <c r="E802" s="564"/>
      <c r="F802" s="564"/>
      <c r="G802" s="564"/>
      <c r="H802" s="564"/>
      <c r="I802" s="564"/>
      <c r="J802" s="522"/>
      <c r="K802" s="522"/>
      <c r="L802" s="522"/>
      <c r="M802" s="522"/>
      <c r="N802" s="522"/>
      <c r="O802" s="522"/>
      <c r="P802" s="522"/>
      <c r="Q802" s="522"/>
      <c r="R802" s="522"/>
      <c r="S802" s="523"/>
      <c r="T802" s="523"/>
      <c r="U802" s="523"/>
      <c r="V802" s="523"/>
      <c r="W802" s="523"/>
      <c r="X802" s="523"/>
      <c r="Y802" s="523"/>
      <c r="Z802" s="569"/>
      <c r="AA802" s="569"/>
    </row>
    <row r="803" spans="1:27" s="51" customFormat="1" ht="18" customHeight="1" x14ac:dyDescent="0.15">
      <c r="A803" s="541"/>
      <c r="B803" s="749" t="s">
        <v>469</v>
      </c>
      <c r="C803" s="749"/>
      <c r="D803" s="749"/>
      <c r="E803" s="749"/>
      <c r="F803" s="749"/>
      <c r="G803" s="749"/>
      <c r="H803" s="749"/>
      <c r="I803" s="749"/>
      <c r="J803" s="749"/>
      <c r="K803" s="522"/>
      <c r="L803" s="522"/>
      <c r="M803" s="522"/>
      <c r="N803" s="522"/>
      <c r="O803" s="522"/>
      <c r="P803" s="522"/>
      <c r="Q803" s="522"/>
      <c r="R803" s="522"/>
      <c r="S803" s="523"/>
      <c r="T803" s="523"/>
      <c r="U803" s="523"/>
      <c r="V803" s="523"/>
      <c r="W803" s="523"/>
      <c r="X803" s="523"/>
      <c r="Y803" s="523"/>
      <c r="Z803" s="569"/>
      <c r="AA803" s="569"/>
    </row>
    <row r="804" spans="1:27" s="51" customFormat="1" ht="15" customHeight="1" x14ac:dyDescent="0.15">
      <c r="A804" s="564"/>
      <c r="B804" s="735" t="s">
        <v>16</v>
      </c>
      <c r="C804" s="724" t="s">
        <v>192</v>
      </c>
      <c r="D804" s="725"/>
      <c r="E804" s="725"/>
      <c r="F804" s="725"/>
      <c r="G804" s="725"/>
      <c r="H804" s="725"/>
      <c r="I804" s="725"/>
      <c r="J804" s="725"/>
      <c r="K804" s="725"/>
      <c r="L804" s="725"/>
      <c r="M804" s="725"/>
      <c r="N804" s="725"/>
      <c r="O804" s="725"/>
      <c r="P804" s="725"/>
      <c r="Q804" s="725"/>
      <c r="R804" s="725"/>
      <c r="S804" s="725"/>
      <c r="T804" s="725"/>
      <c r="U804" s="725"/>
      <c r="V804" s="725"/>
      <c r="W804" s="725"/>
      <c r="X804" s="725"/>
      <c r="Y804" s="726"/>
      <c r="Z804" s="714"/>
      <c r="AA804" s="715"/>
    </row>
    <row r="805" spans="1:27" s="51" customFormat="1" ht="15" customHeight="1" x14ac:dyDescent="0.15">
      <c r="A805" s="564"/>
      <c r="B805" s="736"/>
      <c r="C805" s="732"/>
      <c r="D805" s="733"/>
      <c r="E805" s="733"/>
      <c r="F805" s="733"/>
      <c r="G805" s="733"/>
      <c r="H805" s="733"/>
      <c r="I805" s="733"/>
      <c r="J805" s="733"/>
      <c r="K805" s="733"/>
      <c r="L805" s="733"/>
      <c r="M805" s="733"/>
      <c r="N805" s="733"/>
      <c r="O805" s="733"/>
      <c r="P805" s="733"/>
      <c r="Q805" s="733"/>
      <c r="R805" s="733"/>
      <c r="S805" s="733"/>
      <c r="T805" s="733"/>
      <c r="U805" s="733"/>
      <c r="V805" s="733"/>
      <c r="W805" s="733"/>
      <c r="X805" s="733"/>
      <c r="Y805" s="734"/>
      <c r="Z805" s="716"/>
      <c r="AA805" s="717"/>
    </row>
    <row r="806" spans="1:27" s="51" customFormat="1" ht="22.5" customHeight="1" x14ac:dyDescent="0.15">
      <c r="A806" s="564"/>
      <c r="B806" s="735" t="s">
        <v>58</v>
      </c>
      <c r="C806" s="724" t="s">
        <v>872</v>
      </c>
      <c r="D806" s="725"/>
      <c r="E806" s="725"/>
      <c r="F806" s="725"/>
      <c r="G806" s="725"/>
      <c r="H806" s="725"/>
      <c r="I806" s="725"/>
      <c r="J806" s="725"/>
      <c r="K806" s="725"/>
      <c r="L806" s="725"/>
      <c r="M806" s="725"/>
      <c r="N806" s="725"/>
      <c r="O806" s="725"/>
      <c r="P806" s="725"/>
      <c r="Q806" s="725"/>
      <c r="R806" s="725"/>
      <c r="S806" s="725"/>
      <c r="T806" s="725"/>
      <c r="U806" s="725"/>
      <c r="V806" s="725"/>
      <c r="W806" s="725"/>
      <c r="X806" s="725"/>
      <c r="Y806" s="726"/>
      <c r="Z806" s="714"/>
      <c r="AA806" s="715"/>
    </row>
    <row r="807" spans="1:27" s="51" customFormat="1" ht="22.5" customHeight="1" x14ac:dyDescent="0.15">
      <c r="A807" s="564"/>
      <c r="B807" s="736"/>
      <c r="C807" s="732"/>
      <c r="D807" s="733"/>
      <c r="E807" s="733"/>
      <c r="F807" s="733"/>
      <c r="G807" s="733"/>
      <c r="H807" s="733"/>
      <c r="I807" s="733"/>
      <c r="J807" s="733"/>
      <c r="K807" s="733"/>
      <c r="L807" s="733"/>
      <c r="M807" s="733"/>
      <c r="N807" s="733"/>
      <c r="O807" s="733"/>
      <c r="P807" s="733"/>
      <c r="Q807" s="733"/>
      <c r="R807" s="733"/>
      <c r="S807" s="733"/>
      <c r="T807" s="733"/>
      <c r="U807" s="733"/>
      <c r="V807" s="733"/>
      <c r="W807" s="733"/>
      <c r="X807" s="733"/>
      <c r="Y807" s="734"/>
      <c r="Z807" s="716"/>
      <c r="AA807" s="717"/>
    </row>
    <row r="808" spans="1:27" s="51" customFormat="1" ht="15" customHeight="1" x14ac:dyDescent="0.15">
      <c r="A808" s="564"/>
      <c r="B808" s="735" t="s">
        <v>92</v>
      </c>
      <c r="C808" s="724" t="s">
        <v>195</v>
      </c>
      <c r="D808" s="725"/>
      <c r="E808" s="725"/>
      <c r="F808" s="725"/>
      <c r="G808" s="725"/>
      <c r="H808" s="725"/>
      <c r="I808" s="725"/>
      <c r="J808" s="725"/>
      <c r="K808" s="725"/>
      <c r="L808" s="725"/>
      <c r="M808" s="725"/>
      <c r="N808" s="725"/>
      <c r="O808" s="725"/>
      <c r="P808" s="725"/>
      <c r="Q808" s="725"/>
      <c r="R808" s="725"/>
      <c r="S808" s="725"/>
      <c r="T808" s="725"/>
      <c r="U808" s="725"/>
      <c r="V808" s="725"/>
      <c r="W808" s="725"/>
      <c r="X808" s="725"/>
      <c r="Y808" s="726"/>
      <c r="Z808" s="714"/>
      <c r="AA808" s="715"/>
    </row>
    <row r="809" spans="1:27" s="51" customFormat="1" ht="15" customHeight="1" x14ac:dyDescent="0.15">
      <c r="A809" s="564"/>
      <c r="B809" s="736"/>
      <c r="C809" s="732"/>
      <c r="D809" s="733"/>
      <c r="E809" s="733"/>
      <c r="F809" s="733"/>
      <c r="G809" s="733"/>
      <c r="H809" s="733"/>
      <c r="I809" s="733"/>
      <c r="J809" s="733"/>
      <c r="K809" s="733"/>
      <c r="L809" s="733"/>
      <c r="M809" s="733"/>
      <c r="N809" s="733"/>
      <c r="O809" s="733"/>
      <c r="P809" s="733"/>
      <c r="Q809" s="733"/>
      <c r="R809" s="733"/>
      <c r="S809" s="733"/>
      <c r="T809" s="733"/>
      <c r="U809" s="733"/>
      <c r="V809" s="733"/>
      <c r="W809" s="733"/>
      <c r="X809" s="733"/>
      <c r="Y809" s="734"/>
      <c r="Z809" s="716"/>
      <c r="AA809" s="717"/>
    </row>
    <row r="810" spans="1:27" s="51" customFormat="1" ht="11.25" customHeight="1" x14ac:dyDescent="0.15">
      <c r="A810" s="564"/>
      <c r="B810" s="735" t="s">
        <v>59</v>
      </c>
      <c r="C810" s="724" t="s">
        <v>470</v>
      </c>
      <c r="D810" s="725"/>
      <c r="E810" s="725"/>
      <c r="F810" s="725"/>
      <c r="G810" s="725"/>
      <c r="H810" s="725"/>
      <c r="I810" s="725"/>
      <c r="J810" s="725"/>
      <c r="K810" s="725"/>
      <c r="L810" s="725"/>
      <c r="M810" s="725"/>
      <c r="N810" s="725"/>
      <c r="O810" s="725"/>
      <c r="P810" s="725"/>
      <c r="Q810" s="725"/>
      <c r="R810" s="725"/>
      <c r="S810" s="725"/>
      <c r="T810" s="725"/>
      <c r="U810" s="725"/>
      <c r="V810" s="725"/>
      <c r="W810" s="725"/>
      <c r="X810" s="725"/>
      <c r="Y810" s="726"/>
      <c r="Z810" s="714"/>
      <c r="AA810" s="715"/>
    </row>
    <row r="811" spans="1:27" s="51" customFormat="1" ht="11.25" customHeight="1" x14ac:dyDescent="0.15">
      <c r="A811" s="564"/>
      <c r="B811" s="736"/>
      <c r="C811" s="732"/>
      <c r="D811" s="733"/>
      <c r="E811" s="733"/>
      <c r="F811" s="733"/>
      <c r="G811" s="733"/>
      <c r="H811" s="733"/>
      <c r="I811" s="733"/>
      <c r="J811" s="733"/>
      <c r="K811" s="733"/>
      <c r="L811" s="733"/>
      <c r="M811" s="733"/>
      <c r="N811" s="733"/>
      <c r="O811" s="733"/>
      <c r="P811" s="733"/>
      <c r="Q811" s="733"/>
      <c r="R811" s="733"/>
      <c r="S811" s="733"/>
      <c r="T811" s="733"/>
      <c r="U811" s="733"/>
      <c r="V811" s="733"/>
      <c r="W811" s="733"/>
      <c r="X811" s="733"/>
      <c r="Y811" s="734"/>
      <c r="Z811" s="716"/>
      <c r="AA811" s="717"/>
    </row>
    <row r="812" spans="1:27" s="51" customFormat="1" ht="11.25" customHeight="1" x14ac:dyDescent="0.15">
      <c r="A812" s="564"/>
      <c r="B812" s="735" t="s">
        <v>98</v>
      </c>
      <c r="C812" s="724" t="s">
        <v>407</v>
      </c>
      <c r="D812" s="725"/>
      <c r="E812" s="725"/>
      <c r="F812" s="725"/>
      <c r="G812" s="725"/>
      <c r="H812" s="725"/>
      <c r="I812" s="725"/>
      <c r="J812" s="725"/>
      <c r="K812" s="725"/>
      <c r="L812" s="725"/>
      <c r="M812" s="725"/>
      <c r="N812" s="725"/>
      <c r="O812" s="725"/>
      <c r="P812" s="725"/>
      <c r="Q812" s="725"/>
      <c r="R812" s="725"/>
      <c r="S812" s="725"/>
      <c r="T812" s="725"/>
      <c r="U812" s="725"/>
      <c r="V812" s="725"/>
      <c r="W812" s="725"/>
      <c r="X812" s="725"/>
      <c r="Y812" s="726"/>
      <c r="Z812" s="714"/>
      <c r="AA812" s="715"/>
    </row>
    <row r="813" spans="1:27" s="51" customFormat="1" ht="11.25" customHeight="1" x14ac:dyDescent="0.15">
      <c r="A813" s="564"/>
      <c r="B813" s="736"/>
      <c r="C813" s="732"/>
      <c r="D813" s="733"/>
      <c r="E813" s="733"/>
      <c r="F813" s="733"/>
      <c r="G813" s="733"/>
      <c r="H813" s="733"/>
      <c r="I813" s="733"/>
      <c r="J813" s="733"/>
      <c r="K813" s="733"/>
      <c r="L813" s="733"/>
      <c r="M813" s="733"/>
      <c r="N813" s="733"/>
      <c r="O813" s="733"/>
      <c r="P813" s="733"/>
      <c r="Q813" s="733"/>
      <c r="R813" s="733"/>
      <c r="S813" s="733"/>
      <c r="T813" s="733"/>
      <c r="U813" s="733"/>
      <c r="V813" s="733"/>
      <c r="W813" s="733"/>
      <c r="X813" s="733"/>
      <c r="Y813" s="734"/>
      <c r="Z813" s="716"/>
      <c r="AA813" s="717"/>
    </row>
    <row r="814" spans="1:27" s="51" customFormat="1" ht="18.75" customHeight="1" x14ac:dyDescent="0.15">
      <c r="A814" s="564"/>
      <c r="B814" s="737" t="s">
        <v>471</v>
      </c>
      <c r="C814" s="737"/>
      <c r="D814" s="737"/>
      <c r="E814" s="737"/>
      <c r="F814" s="737"/>
      <c r="G814" s="737"/>
      <c r="H814" s="737"/>
      <c r="I814" s="737"/>
      <c r="J814" s="737"/>
      <c r="K814" s="737"/>
      <c r="L814" s="737"/>
      <c r="M814" s="737"/>
      <c r="N814" s="737"/>
      <c r="O814" s="737"/>
      <c r="P814" s="737"/>
      <c r="Q814" s="737"/>
      <c r="R814" s="737"/>
      <c r="S814" s="737"/>
      <c r="T814" s="737"/>
      <c r="U814" s="737"/>
      <c r="V814" s="737"/>
      <c r="W814" s="737"/>
      <c r="X814" s="737"/>
      <c r="Y814" s="568"/>
      <c r="Z814" s="569"/>
      <c r="AA814" s="608"/>
    </row>
    <row r="815" spans="1:27" s="51" customFormat="1" ht="11.25" customHeight="1" x14ac:dyDescent="0.15">
      <c r="A815" s="564"/>
      <c r="B815" s="735" t="s">
        <v>21</v>
      </c>
      <c r="C815" s="724" t="s">
        <v>472</v>
      </c>
      <c r="D815" s="725"/>
      <c r="E815" s="725"/>
      <c r="F815" s="725"/>
      <c r="G815" s="725"/>
      <c r="H815" s="725"/>
      <c r="I815" s="725"/>
      <c r="J815" s="725"/>
      <c r="K815" s="725"/>
      <c r="L815" s="725"/>
      <c r="M815" s="725"/>
      <c r="N815" s="725"/>
      <c r="O815" s="725"/>
      <c r="P815" s="725"/>
      <c r="Q815" s="725"/>
      <c r="R815" s="725"/>
      <c r="S815" s="725"/>
      <c r="T815" s="725"/>
      <c r="U815" s="725"/>
      <c r="V815" s="725"/>
      <c r="W815" s="725"/>
      <c r="X815" s="725"/>
      <c r="Y815" s="726"/>
      <c r="Z815" s="714"/>
      <c r="AA815" s="715"/>
    </row>
    <row r="816" spans="1:27" s="51" customFormat="1" ht="11.25" customHeight="1" x14ac:dyDescent="0.15">
      <c r="A816" s="564"/>
      <c r="B816" s="736"/>
      <c r="C816" s="732"/>
      <c r="D816" s="733"/>
      <c r="E816" s="733"/>
      <c r="F816" s="733"/>
      <c r="G816" s="733"/>
      <c r="H816" s="733"/>
      <c r="I816" s="733"/>
      <c r="J816" s="733"/>
      <c r="K816" s="733"/>
      <c r="L816" s="733"/>
      <c r="M816" s="733"/>
      <c r="N816" s="733"/>
      <c r="O816" s="733"/>
      <c r="P816" s="733"/>
      <c r="Q816" s="733"/>
      <c r="R816" s="733"/>
      <c r="S816" s="733"/>
      <c r="T816" s="733"/>
      <c r="U816" s="733"/>
      <c r="V816" s="733"/>
      <c r="W816" s="733"/>
      <c r="X816" s="733"/>
      <c r="Y816" s="734"/>
      <c r="Z816" s="716"/>
      <c r="AA816" s="717"/>
    </row>
    <row r="817" spans="1:52" s="51" customFormat="1" ht="22.5" customHeight="1" x14ac:dyDescent="0.15">
      <c r="A817" s="564"/>
      <c r="B817" s="735" t="s">
        <v>58</v>
      </c>
      <c r="C817" s="724" t="s">
        <v>473</v>
      </c>
      <c r="D817" s="725"/>
      <c r="E817" s="725"/>
      <c r="F817" s="725"/>
      <c r="G817" s="725"/>
      <c r="H817" s="725"/>
      <c r="I817" s="725"/>
      <c r="J817" s="725"/>
      <c r="K817" s="725"/>
      <c r="L817" s="725"/>
      <c r="M817" s="725"/>
      <c r="N817" s="725"/>
      <c r="O817" s="725"/>
      <c r="P817" s="725"/>
      <c r="Q817" s="725"/>
      <c r="R817" s="725"/>
      <c r="S817" s="725"/>
      <c r="T817" s="725"/>
      <c r="U817" s="725"/>
      <c r="V817" s="725"/>
      <c r="W817" s="725"/>
      <c r="X817" s="725"/>
      <c r="Y817" s="726"/>
      <c r="Z817" s="714"/>
      <c r="AA817" s="715"/>
    </row>
    <row r="818" spans="1:52" s="51" customFormat="1" ht="22.5" customHeight="1" x14ac:dyDescent="0.15">
      <c r="A818" s="564"/>
      <c r="B818" s="736"/>
      <c r="C818" s="732"/>
      <c r="D818" s="733"/>
      <c r="E818" s="733"/>
      <c r="F818" s="733"/>
      <c r="G818" s="733"/>
      <c r="H818" s="733"/>
      <c r="I818" s="733"/>
      <c r="J818" s="733"/>
      <c r="K818" s="733"/>
      <c r="L818" s="733"/>
      <c r="M818" s="733"/>
      <c r="N818" s="733"/>
      <c r="O818" s="733"/>
      <c r="P818" s="733"/>
      <c r="Q818" s="733"/>
      <c r="R818" s="733"/>
      <c r="S818" s="733"/>
      <c r="T818" s="733"/>
      <c r="U818" s="733"/>
      <c r="V818" s="733"/>
      <c r="W818" s="733"/>
      <c r="X818" s="733"/>
      <c r="Y818" s="734"/>
      <c r="Z818" s="716"/>
      <c r="AA818" s="717"/>
    </row>
    <row r="819" spans="1:52" s="51" customFormat="1" ht="18.75" customHeight="1" x14ac:dyDescent="0.15">
      <c r="A819" s="564"/>
      <c r="B819" s="630" t="s">
        <v>474</v>
      </c>
      <c r="C819" s="568"/>
      <c r="D819" s="568"/>
      <c r="E819" s="568"/>
      <c r="F819" s="568"/>
      <c r="G819" s="568"/>
      <c r="H819" s="568"/>
      <c r="I819" s="568"/>
      <c r="J819" s="568"/>
      <c r="K819" s="568"/>
      <c r="L819" s="568"/>
      <c r="M819" s="568"/>
      <c r="N819" s="568"/>
      <c r="O819" s="568"/>
      <c r="P819" s="568"/>
      <c r="Q819" s="568"/>
      <c r="R819" s="568"/>
      <c r="S819" s="568"/>
      <c r="T819" s="568"/>
      <c r="U819" s="568"/>
      <c r="V819" s="568"/>
      <c r="W819" s="568"/>
      <c r="X819" s="568"/>
      <c r="Y819" s="568"/>
      <c r="Z819" s="569"/>
      <c r="AA819" s="608"/>
    </row>
    <row r="820" spans="1:52" s="51" customFormat="1" ht="36" customHeight="1" x14ac:dyDescent="0.15">
      <c r="A820" s="564"/>
      <c r="B820" s="761" t="s">
        <v>21</v>
      </c>
      <c r="C820" s="724" t="s">
        <v>479</v>
      </c>
      <c r="D820" s="725"/>
      <c r="E820" s="725"/>
      <c r="F820" s="725"/>
      <c r="G820" s="725"/>
      <c r="H820" s="725"/>
      <c r="I820" s="725"/>
      <c r="J820" s="725"/>
      <c r="K820" s="725"/>
      <c r="L820" s="725"/>
      <c r="M820" s="725"/>
      <c r="N820" s="725"/>
      <c r="O820" s="725"/>
      <c r="P820" s="725"/>
      <c r="Q820" s="725"/>
      <c r="R820" s="725"/>
      <c r="S820" s="725"/>
      <c r="T820" s="725"/>
      <c r="U820" s="725"/>
      <c r="V820" s="725"/>
      <c r="W820" s="725"/>
      <c r="X820" s="725"/>
      <c r="Y820" s="726"/>
      <c r="Z820" s="714"/>
      <c r="AA820" s="715"/>
    </row>
    <row r="821" spans="1:52" s="51" customFormat="1" ht="34.5" customHeight="1" x14ac:dyDescent="0.15">
      <c r="A821" s="564"/>
      <c r="B821" s="762"/>
      <c r="C821" s="732"/>
      <c r="D821" s="733"/>
      <c r="E821" s="733"/>
      <c r="F821" s="733"/>
      <c r="G821" s="733"/>
      <c r="H821" s="733"/>
      <c r="I821" s="733"/>
      <c r="J821" s="733"/>
      <c r="K821" s="733"/>
      <c r="L821" s="733"/>
      <c r="M821" s="733"/>
      <c r="N821" s="733"/>
      <c r="O821" s="733"/>
      <c r="P821" s="733"/>
      <c r="Q821" s="733"/>
      <c r="R821" s="733"/>
      <c r="S821" s="733"/>
      <c r="T821" s="733"/>
      <c r="U821" s="733"/>
      <c r="V821" s="733"/>
      <c r="W821" s="733"/>
      <c r="X821" s="733"/>
      <c r="Y821" s="734"/>
      <c r="Z821" s="716"/>
      <c r="AA821" s="717"/>
    </row>
    <row r="822" spans="1:52" s="62" customFormat="1" ht="30" customHeight="1" x14ac:dyDescent="0.15">
      <c r="A822" s="564"/>
      <c r="B822" s="735" t="s">
        <v>7</v>
      </c>
      <c r="C822" s="724" t="s">
        <v>83</v>
      </c>
      <c r="D822" s="725"/>
      <c r="E822" s="725"/>
      <c r="F822" s="725"/>
      <c r="G822" s="725"/>
      <c r="H822" s="725"/>
      <c r="I822" s="725"/>
      <c r="J822" s="725"/>
      <c r="K822" s="725"/>
      <c r="L822" s="725"/>
      <c r="M822" s="725"/>
      <c r="N822" s="725"/>
      <c r="O822" s="725"/>
      <c r="P822" s="725"/>
      <c r="Q822" s="725"/>
      <c r="R822" s="725"/>
      <c r="S822" s="725"/>
      <c r="T822" s="725"/>
      <c r="U822" s="725"/>
      <c r="V822" s="725"/>
      <c r="W822" s="725"/>
      <c r="X822" s="725"/>
      <c r="Y822" s="726"/>
      <c r="Z822" s="714"/>
      <c r="AA822" s="715"/>
      <c r="AE822" s="61"/>
      <c r="AF822" s="61"/>
      <c r="AG822" s="61"/>
      <c r="AH822" s="61"/>
      <c r="AI822" s="61"/>
      <c r="AJ822" s="61"/>
      <c r="AK822" s="61"/>
      <c r="AL822" s="61"/>
      <c r="AM822" s="61"/>
      <c r="AN822" s="61"/>
      <c r="AO822" s="61"/>
      <c r="AP822" s="61"/>
      <c r="AQ822" s="61"/>
      <c r="AR822" s="61"/>
      <c r="AS822" s="61"/>
      <c r="AT822" s="61"/>
      <c r="AU822" s="61"/>
      <c r="AV822" s="61"/>
      <c r="AW822" s="61"/>
      <c r="AX822" s="61"/>
      <c r="AY822" s="61"/>
      <c r="AZ822" s="61"/>
    </row>
    <row r="823" spans="1:52" s="51" customFormat="1" ht="12.75" customHeight="1" x14ac:dyDescent="0.15">
      <c r="A823" s="564"/>
      <c r="B823" s="773"/>
      <c r="C823" s="661" t="s">
        <v>177</v>
      </c>
      <c r="D823" s="809" t="s">
        <v>193</v>
      </c>
      <c r="E823" s="809"/>
      <c r="F823" s="809"/>
      <c r="G823" s="809"/>
      <c r="H823" s="809"/>
      <c r="I823" s="809"/>
      <c r="J823" s="809"/>
      <c r="K823" s="809"/>
      <c r="L823" s="809"/>
      <c r="M823" s="809"/>
      <c r="N823" s="809"/>
      <c r="O823" s="809"/>
      <c r="P823" s="809"/>
      <c r="Q823" s="809"/>
      <c r="R823" s="809"/>
      <c r="S823" s="809"/>
      <c r="T823" s="809"/>
      <c r="U823" s="809"/>
      <c r="V823" s="809"/>
      <c r="W823" s="809"/>
      <c r="X823" s="809"/>
      <c r="Y823" s="810"/>
      <c r="Z823" s="730"/>
      <c r="AA823" s="731"/>
    </row>
    <row r="824" spans="1:52" s="51" customFormat="1" ht="12.75" customHeight="1" x14ac:dyDescent="0.15">
      <c r="A824" s="564"/>
      <c r="B824" s="773"/>
      <c r="C824" s="661" t="s">
        <v>178</v>
      </c>
      <c r="D824" s="809" t="s">
        <v>1015</v>
      </c>
      <c r="E824" s="809"/>
      <c r="F824" s="809"/>
      <c r="G824" s="809"/>
      <c r="H824" s="809"/>
      <c r="I824" s="809"/>
      <c r="J824" s="809"/>
      <c r="K824" s="809"/>
      <c r="L824" s="809"/>
      <c r="M824" s="809"/>
      <c r="N824" s="809"/>
      <c r="O824" s="809"/>
      <c r="P824" s="809"/>
      <c r="Q824" s="809"/>
      <c r="R824" s="809"/>
      <c r="S824" s="809"/>
      <c r="T824" s="809"/>
      <c r="U824" s="809"/>
      <c r="V824" s="809"/>
      <c r="W824" s="809"/>
      <c r="X824" s="809"/>
      <c r="Y824" s="810"/>
      <c r="Z824" s="730"/>
      <c r="AA824" s="731"/>
    </row>
    <row r="825" spans="1:52" s="51" customFormat="1" ht="12.75" customHeight="1" x14ac:dyDescent="0.15">
      <c r="A825" s="564"/>
      <c r="B825" s="736"/>
      <c r="C825" s="662" t="s">
        <v>179</v>
      </c>
      <c r="D825" s="836" t="s">
        <v>194</v>
      </c>
      <c r="E825" s="836"/>
      <c r="F825" s="836"/>
      <c r="G825" s="836"/>
      <c r="H825" s="836"/>
      <c r="I825" s="836"/>
      <c r="J825" s="836"/>
      <c r="K825" s="836"/>
      <c r="L825" s="836"/>
      <c r="M825" s="836"/>
      <c r="N825" s="836"/>
      <c r="O825" s="836"/>
      <c r="P825" s="836"/>
      <c r="Q825" s="836"/>
      <c r="R825" s="836"/>
      <c r="S825" s="836"/>
      <c r="T825" s="836"/>
      <c r="U825" s="836"/>
      <c r="V825" s="836"/>
      <c r="W825" s="836"/>
      <c r="X825" s="836"/>
      <c r="Y825" s="837"/>
      <c r="Z825" s="716"/>
      <c r="AA825" s="717"/>
    </row>
    <row r="826" spans="1:52" ht="15" customHeight="1" x14ac:dyDescent="0.15">
      <c r="A826" s="564"/>
      <c r="B826" s="735" t="s">
        <v>17</v>
      </c>
      <c r="C826" s="738" t="s">
        <v>475</v>
      </c>
      <c r="D826" s="739"/>
      <c r="E826" s="739"/>
      <c r="F826" s="739"/>
      <c r="G826" s="739"/>
      <c r="H826" s="739"/>
      <c r="I826" s="739"/>
      <c r="J826" s="739"/>
      <c r="K826" s="739"/>
      <c r="L826" s="739"/>
      <c r="M826" s="739"/>
      <c r="N826" s="739"/>
      <c r="O826" s="739"/>
      <c r="P826" s="739"/>
      <c r="Q826" s="739"/>
      <c r="R826" s="739"/>
      <c r="S826" s="739"/>
      <c r="T826" s="739"/>
      <c r="U826" s="739"/>
      <c r="V826" s="739"/>
      <c r="W826" s="739"/>
      <c r="X826" s="739"/>
      <c r="Y826" s="740"/>
      <c r="Z826" s="714"/>
      <c r="AA826" s="715"/>
    </row>
    <row r="827" spans="1:52" ht="15" customHeight="1" x14ac:dyDescent="0.15">
      <c r="A827" s="564"/>
      <c r="B827" s="736"/>
      <c r="C827" s="741"/>
      <c r="D827" s="742"/>
      <c r="E827" s="742"/>
      <c r="F827" s="742"/>
      <c r="G827" s="742"/>
      <c r="H827" s="742"/>
      <c r="I827" s="742"/>
      <c r="J827" s="742"/>
      <c r="K827" s="742"/>
      <c r="L827" s="742"/>
      <c r="M827" s="742"/>
      <c r="N827" s="742"/>
      <c r="O827" s="742"/>
      <c r="P827" s="742"/>
      <c r="Q827" s="742"/>
      <c r="R827" s="742"/>
      <c r="S827" s="742"/>
      <c r="T827" s="742"/>
      <c r="U827" s="742"/>
      <c r="V827" s="742"/>
      <c r="W827" s="742"/>
      <c r="X827" s="742"/>
      <c r="Y827" s="743"/>
      <c r="Z827" s="716"/>
      <c r="AA827" s="717"/>
    </row>
    <row r="828" spans="1:52" ht="21" customHeight="1" x14ac:dyDescent="0.15">
      <c r="A828" s="564"/>
      <c r="B828" s="735" t="s">
        <v>9</v>
      </c>
      <c r="C828" s="724" t="s">
        <v>476</v>
      </c>
      <c r="D828" s="725"/>
      <c r="E828" s="725"/>
      <c r="F828" s="725"/>
      <c r="G828" s="725"/>
      <c r="H828" s="725"/>
      <c r="I828" s="725"/>
      <c r="J828" s="725"/>
      <c r="K828" s="725"/>
      <c r="L828" s="725"/>
      <c r="M828" s="725"/>
      <c r="N828" s="725"/>
      <c r="O828" s="725"/>
      <c r="P828" s="725"/>
      <c r="Q828" s="725"/>
      <c r="R828" s="725"/>
      <c r="S828" s="725"/>
      <c r="T828" s="725"/>
      <c r="U828" s="725"/>
      <c r="V828" s="725"/>
      <c r="W828" s="725"/>
      <c r="X828" s="725"/>
      <c r="Y828" s="726"/>
      <c r="Z828" s="714"/>
      <c r="AA828" s="715"/>
      <c r="AE828" s="53"/>
      <c r="AF828" s="53"/>
      <c r="AG828" s="53"/>
      <c r="AH828" s="53"/>
      <c r="AI828" s="53"/>
      <c r="AJ828" s="53"/>
      <c r="AK828" s="53"/>
      <c r="AL828" s="53"/>
      <c r="AM828" s="53"/>
      <c r="AN828" s="53"/>
      <c r="AO828" s="53"/>
      <c r="AP828" s="53"/>
      <c r="AQ828" s="53"/>
      <c r="AR828" s="53"/>
      <c r="AS828" s="53"/>
      <c r="AT828" s="53"/>
      <c r="AU828" s="53"/>
      <c r="AV828" s="53"/>
      <c r="AW828" s="53"/>
      <c r="AX828" s="53"/>
      <c r="AY828" s="53"/>
      <c r="AZ828" s="53"/>
    </row>
    <row r="829" spans="1:52" s="62" customFormat="1" ht="21" customHeight="1" x14ac:dyDescent="0.15">
      <c r="A829" s="564"/>
      <c r="B829" s="736"/>
      <c r="C829" s="732"/>
      <c r="D829" s="733"/>
      <c r="E829" s="733"/>
      <c r="F829" s="733"/>
      <c r="G829" s="733"/>
      <c r="H829" s="733"/>
      <c r="I829" s="733"/>
      <c r="J829" s="733"/>
      <c r="K829" s="733"/>
      <c r="L829" s="733"/>
      <c r="M829" s="733"/>
      <c r="N829" s="733"/>
      <c r="O829" s="733"/>
      <c r="P829" s="733"/>
      <c r="Q829" s="733"/>
      <c r="R829" s="733"/>
      <c r="S829" s="733"/>
      <c r="T829" s="733"/>
      <c r="U829" s="733"/>
      <c r="V829" s="733"/>
      <c r="W829" s="733"/>
      <c r="X829" s="733"/>
      <c r="Y829" s="734"/>
      <c r="Z829" s="716"/>
      <c r="AA829" s="717"/>
    </row>
    <row r="830" spans="1:52" ht="27" customHeight="1" x14ac:dyDescent="0.15">
      <c r="A830" s="564"/>
      <c r="B830" s="735" t="s">
        <v>8</v>
      </c>
      <c r="C830" s="724" t="s">
        <v>477</v>
      </c>
      <c r="D830" s="725"/>
      <c r="E830" s="725"/>
      <c r="F830" s="725"/>
      <c r="G830" s="725"/>
      <c r="H830" s="725"/>
      <c r="I830" s="725"/>
      <c r="J830" s="725"/>
      <c r="K830" s="725"/>
      <c r="L830" s="725"/>
      <c r="M830" s="725"/>
      <c r="N830" s="725"/>
      <c r="O830" s="725"/>
      <c r="P830" s="725"/>
      <c r="Q830" s="725"/>
      <c r="R830" s="725"/>
      <c r="S830" s="725"/>
      <c r="T830" s="725"/>
      <c r="U830" s="725"/>
      <c r="V830" s="725"/>
      <c r="W830" s="725"/>
      <c r="X830" s="725"/>
      <c r="Y830" s="726"/>
      <c r="Z830" s="714"/>
      <c r="AA830" s="715"/>
    </row>
    <row r="831" spans="1:52" ht="27.75" customHeight="1" x14ac:dyDescent="0.15">
      <c r="A831" s="564"/>
      <c r="B831" s="773"/>
      <c r="C831" s="727"/>
      <c r="D831" s="728"/>
      <c r="E831" s="728"/>
      <c r="F831" s="728"/>
      <c r="G831" s="728"/>
      <c r="H831" s="728"/>
      <c r="I831" s="728"/>
      <c r="J831" s="728"/>
      <c r="K831" s="728"/>
      <c r="L831" s="728"/>
      <c r="M831" s="728"/>
      <c r="N831" s="728"/>
      <c r="O831" s="728"/>
      <c r="P831" s="728"/>
      <c r="Q831" s="728"/>
      <c r="R831" s="728"/>
      <c r="S831" s="728"/>
      <c r="T831" s="728"/>
      <c r="U831" s="728"/>
      <c r="V831" s="728"/>
      <c r="W831" s="728"/>
      <c r="X831" s="728"/>
      <c r="Y831" s="729"/>
      <c r="Z831" s="730"/>
      <c r="AA831" s="731"/>
    </row>
    <row r="832" spans="1:52" ht="13.5" customHeight="1" x14ac:dyDescent="0.15">
      <c r="A832" s="564"/>
      <c r="B832" s="773"/>
      <c r="C832" s="609" t="s">
        <v>196</v>
      </c>
      <c r="D832" s="809" t="s">
        <v>197</v>
      </c>
      <c r="E832" s="809"/>
      <c r="F832" s="809"/>
      <c r="G832" s="809"/>
      <c r="H832" s="809"/>
      <c r="I832" s="809"/>
      <c r="J832" s="809"/>
      <c r="K832" s="809"/>
      <c r="L832" s="809"/>
      <c r="M832" s="809"/>
      <c r="N832" s="809"/>
      <c r="O832" s="809"/>
      <c r="P832" s="809"/>
      <c r="Q832" s="809"/>
      <c r="R832" s="809"/>
      <c r="S832" s="809"/>
      <c r="T832" s="809"/>
      <c r="U832" s="809"/>
      <c r="V832" s="809"/>
      <c r="W832" s="809"/>
      <c r="X832" s="809"/>
      <c r="Y832" s="810"/>
      <c r="Z832" s="730"/>
      <c r="AA832" s="731"/>
    </row>
    <row r="833" spans="1:27" ht="13.5" customHeight="1" x14ac:dyDescent="0.15">
      <c r="A833" s="564"/>
      <c r="B833" s="736"/>
      <c r="C833" s="663" t="s">
        <v>198</v>
      </c>
      <c r="D833" s="836" t="s">
        <v>82</v>
      </c>
      <c r="E833" s="836"/>
      <c r="F833" s="836"/>
      <c r="G833" s="836"/>
      <c r="H833" s="836"/>
      <c r="I833" s="836"/>
      <c r="J833" s="836"/>
      <c r="K833" s="836"/>
      <c r="L833" s="836"/>
      <c r="M833" s="836"/>
      <c r="N833" s="836"/>
      <c r="O833" s="836"/>
      <c r="P833" s="836"/>
      <c r="Q833" s="836"/>
      <c r="R833" s="836"/>
      <c r="S833" s="836"/>
      <c r="T833" s="836"/>
      <c r="U833" s="836"/>
      <c r="V833" s="836"/>
      <c r="W833" s="836"/>
      <c r="X833" s="836"/>
      <c r="Y833" s="837"/>
      <c r="Z833" s="716"/>
      <c r="AA833" s="717"/>
    </row>
    <row r="834" spans="1:27" ht="12" customHeight="1" x14ac:dyDescent="0.15">
      <c r="A834" s="564"/>
      <c r="B834" s="555"/>
      <c r="C834" s="573"/>
      <c r="D834" s="609"/>
      <c r="E834" s="609"/>
      <c r="F834" s="609"/>
      <c r="G834" s="609"/>
      <c r="H834" s="609"/>
      <c r="I834" s="609"/>
      <c r="J834" s="609"/>
      <c r="K834" s="609"/>
      <c r="L834" s="609"/>
      <c r="M834" s="609"/>
      <c r="N834" s="609"/>
      <c r="O834" s="609"/>
      <c r="P834" s="609"/>
      <c r="Q834" s="609"/>
      <c r="R834" s="609"/>
      <c r="S834" s="609"/>
      <c r="T834" s="609"/>
      <c r="U834" s="609"/>
      <c r="V834" s="609"/>
      <c r="W834" s="609"/>
      <c r="X834" s="609"/>
      <c r="Y834" s="609"/>
      <c r="Z834" s="569"/>
      <c r="AA834" s="569"/>
    </row>
    <row r="835" spans="1:27" ht="18" customHeight="1" x14ac:dyDescent="0.15">
      <c r="A835" s="882" t="s">
        <v>886</v>
      </c>
      <c r="B835" s="882"/>
      <c r="C835" s="882"/>
      <c r="D835" s="882"/>
      <c r="E835" s="882"/>
      <c r="F835" s="882"/>
      <c r="G835" s="882"/>
      <c r="H835" s="882"/>
      <c r="I835" s="882"/>
      <c r="J835" s="882"/>
      <c r="K835" s="609"/>
      <c r="L835" s="609"/>
      <c r="M835" s="609"/>
      <c r="N835" s="609"/>
      <c r="O835" s="609"/>
      <c r="P835" s="609"/>
      <c r="Q835" s="609"/>
      <c r="R835" s="609"/>
      <c r="S835" s="609"/>
      <c r="T835" s="609"/>
      <c r="U835" s="609"/>
      <c r="V835" s="609"/>
      <c r="W835" s="609"/>
      <c r="X835" s="609"/>
      <c r="Y835" s="609"/>
      <c r="Z835" s="569"/>
      <c r="AA835" s="569"/>
    </row>
    <row r="836" spans="1:27" ht="21" customHeight="1" x14ac:dyDescent="0.15">
      <c r="A836" s="564"/>
      <c r="B836" s="735" t="s">
        <v>21</v>
      </c>
      <c r="C836" s="724" t="s">
        <v>480</v>
      </c>
      <c r="D836" s="725"/>
      <c r="E836" s="725"/>
      <c r="F836" s="725"/>
      <c r="G836" s="725"/>
      <c r="H836" s="725"/>
      <c r="I836" s="725"/>
      <c r="J836" s="725"/>
      <c r="K836" s="725"/>
      <c r="L836" s="725"/>
      <c r="M836" s="725"/>
      <c r="N836" s="725"/>
      <c r="O836" s="725"/>
      <c r="P836" s="725"/>
      <c r="Q836" s="725"/>
      <c r="R836" s="725"/>
      <c r="S836" s="725"/>
      <c r="T836" s="725"/>
      <c r="U836" s="725"/>
      <c r="V836" s="725"/>
      <c r="W836" s="725"/>
      <c r="X836" s="725"/>
      <c r="Y836" s="726"/>
      <c r="Z836" s="714"/>
      <c r="AA836" s="715"/>
    </row>
    <row r="837" spans="1:27" ht="21" customHeight="1" x14ac:dyDescent="0.15">
      <c r="A837" s="564"/>
      <c r="B837" s="736"/>
      <c r="C837" s="732"/>
      <c r="D837" s="733"/>
      <c r="E837" s="733"/>
      <c r="F837" s="733"/>
      <c r="G837" s="733"/>
      <c r="H837" s="733"/>
      <c r="I837" s="733"/>
      <c r="J837" s="733"/>
      <c r="K837" s="733"/>
      <c r="L837" s="733"/>
      <c r="M837" s="733"/>
      <c r="N837" s="733"/>
      <c r="O837" s="733"/>
      <c r="P837" s="733"/>
      <c r="Q837" s="733"/>
      <c r="R837" s="733"/>
      <c r="S837" s="733"/>
      <c r="T837" s="733"/>
      <c r="U837" s="733"/>
      <c r="V837" s="733"/>
      <c r="W837" s="733"/>
      <c r="X837" s="733"/>
      <c r="Y837" s="734"/>
      <c r="Z837" s="716"/>
      <c r="AA837" s="717"/>
    </row>
    <row r="838" spans="1:27" ht="21" customHeight="1" x14ac:dyDescent="0.15">
      <c r="A838" s="564"/>
      <c r="B838" s="735" t="s">
        <v>58</v>
      </c>
      <c r="C838" s="724" t="s">
        <v>481</v>
      </c>
      <c r="D838" s="725"/>
      <c r="E838" s="725"/>
      <c r="F838" s="725"/>
      <c r="G838" s="725"/>
      <c r="H838" s="725"/>
      <c r="I838" s="725"/>
      <c r="J838" s="725"/>
      <c r="K838" s="725"/>
      <c r="L838" s="725"/>
      <c r="M838" s="725"/>
      <c r="N838" s="725"/>
      <c r="O838" s="725"/>
      <c r="P838" s="725"/>
      <c r="Q838" s="725"/>
      <c r="R838" s="725"/>
      <c r="S838" s="725"/>
      <c r="T838" s="725"/>
      <c r="U838" s="725"/>
      <c r="V838" s="725"/>
      <c r="W838" s="725"/>
      <c r="X838" s="725"/>
      <c r="Y838" s="726"/>
      <c r="Z838" s="714"/>
      <c r="AA838" s="715"/>
    </row>
    <row r="839" spans="1:27" ht="21" customHeight="1" x14ac:dyDescent="0.15">
      <c r="A839" s="564"/>
      <c r="B839" s="736"/>
      <c r="C839" s="732"/>
      <c r="D839" s="733"/>
      <c r="E839" s="733"/>
      <c r="F839" s="733"/>
      <c r="G839" s="733"/>
      <c r="H839" s="733"/>
      <c r="I839" s="733"/>
      <c r="J839" s="733"/>
      <c r="K839" s="733"/>
      <c r="L839" s="733"/>
      <c r="M839" s="733"/>
      <c r="N839" s="733"/>
      <c r="O839" s="733"/>
      <c r="P839" s="733"/>
      <c r="Q839" s="733"/>
      <c r="R839" s="733"/>
      <c r="S839" s="733"/>
      <c r="T839" s="733"/>
      <c r="U839" s="733"/>
      <c r="V839" s="733"/>
      <c r="W839" s="733"/>
      <c r="X839" s="733"/>
      <c r="Y839" s="734"/>
      <c r="Z839" s="716"/>
      <c r="AA839" s="717"/>
    </row>
    <row r="840" spans="1:27" s="51" customFormat="1" ht="12.75" customHeight="1" x14ac:dyDescent="0.15">
      <c r="A840" s="555"/>
      <c r="B840" s="555"/>
      <c r="C840" s="573"/>
      <c r="D840" s="573"/>
      <c r="E840" s="573"/>
      <c r="F840" s="573"/>
      <c r="G840" s="573"/>
      <c r="H840" s="573"/>
      <c r="I840" s="573"/>
      <c r="J840" s="573"/>
      <c r="K840" s="573"/>
      <c r="L840" s="573"/>
      <c r="M840" s="573"/>
      <c r="N840" s="573"/>
      <c r="O840" s="573"/>
      <c r="P840" s="573"/>
      <c r="Q840" s="573"/>
      <c r="R840" s="573"/>
      <c r="S840" s="573"/>
      <c r="T840" s="573"/>
      <c r="U840" s="573"/>
      <c r="V840" s="573"/>
      <c r="W840" s="573"/>
      <c r="X840" s="573"/>
      <c r="Y840" s="573"/>
      <c r="Z840" s="569"/>
      <c r="AA840" s="569"/>
    </row>
    <row r="841" spans="1:27" s="712" customFormat="1" ht="18" customHeight="1" x14ac:dyDescent="0.15">
      <c r="A841" s="705" t="s">
        <v>987</v>
      </c>
      <c r="B841" s="706"/>
      <c r="C841" s="707"/>
      <c r="D841" s="707"/>
      <c r="E841" s="707"/>
      <c r="F841" s="707"/>
      <c r="G841" s="707"/>
      <c r="H841" s="707"/>
      <c r="I841" s="707"/>
      <c r="J841" s="708"/>
      <c r="K841" s="708"/>
      <c r="L841" s="708"/>
      <c r="M841" s="708"/>
      <c r="N841" s="708"/>
      <c r="O841" s="708"/>
      <c r="P841" s="708"/>
      <c r="Q841" s="708"/>
      <c r="R841" s="708"/>
      <c r="S841" s="709"/>
      <c r="T841" s="709"/>
      <c r="U841" s="709"/>
      <c r="V841" s="709"/>
      <c r="W841" s="709"/>
      <c r="X841" s="709"/>
      <c r="Y841" s="709"/>
      <c r="Z841" s="711"/>
      <c r="AA841" s="711"/>
    </row>
    <row r="842" spans="1:27" s="51" customFormat="1" ht="22.5" customHeight="1" x14ac:dyDescent="0.15">
      <c r="A842" s="541"/>
      <c r="B842" s="735" t="s">
        <v>387</v>
      </c>
      <c r="C842" s="781" t="s">
        <v>694</v>
      </c>
      <c r="D842" s="744"/>
      <c r="E842" s="744"/>
      <c r="F842" s="744"/>
      <c r="G842" s="744"/>
      <c r="H842" s="744"/>
      <c r="I842" s="744"/>
      <c r="J842" s="744"/>
      <c r="K842" s="744"/>
      <c r="L842" s="744"/>
      <c r="M842" s="744"/>
      <c r="N842" s="744"/>
      <c r="O842" s="744"/>
      <c r="P842" s="744"/>
      <c r="Q842" s="744"/>
      <c r="R842" s="744"/>
      <c r="S842" s="744"/>
      <c r="T842" s="744"/>
      <c r="U842" s="744"/>
      <c r="V842" s="744"/>
      <c r="W842" s="744"/>
      <c r="X842" s="744"/>
      <c r="Y842" s="745"/>
      <c r="Z842" s="714"/>
      <c r="AA842" s="719"/>
    </row>
    <row r="843" spans="1:27" s="51" customFormat="1" ht="22.5" customHeight="1" x14ac:dyDescent="0.15">
      <c r="A843" s="541"/>
      <c r="B843" s="736"/>
      <c r="C843" s="892"/>
      <c r="D843" s="893"/>
      <c r="E843" s="893"/>
      <c r="F843" s="893"/>
      <c r="G843" s="893"/>
      <c r="H843" s="893"/>
      <c r="I843" s="893"/>
      <c r="J843" s="893"/>
      <c r="K843" s="893"/>
      <c r="L843" s="893"/>
      <c r="M843" s="893"/>
      <c r="N843" s="893"/>
      <c r="O843" s="893"/>
      <c r="P843" s="893"/>
      <c r="Q843" s="893"/>
      <c r="R843" s="893"/>
      <c r="S843" s="893"/>
      <c r="T843" s="893"/>
      <c r="U843" s="893"/>
      <c r="V843" s="893"/>
      <c r="W843" s="893"/>
      <c r="X843" s="893"/>
      <c r="Y843" s="894"/>
      <c r="Z843" s="720"/>
      <c r="AA843" s="721"/>
    </row>
    <row r="844" spans="1:27" s="53" customFormat="1" ht="15" customHeight="1" x14ac:dyDescent="0.15">
      <c r="A844" s="564"/>
      <c r="B844" s="735" t="s">
        <v>388</v>
      </c>
      <c r="C844" s="724" t="s">
        <v>1017</v>
      </c>
      <c r="D844" s="725"/>
      <c r="E844" s="725"/>
      <c r="F844" s="725"/>
      <c r="G844" s="725"/>
      <c r="H844" s="725"/>
      <c r="I844" s="725"/>
      <c r="J844" s="725"/>
      <c r="K844" s="725"/>
      <c r="L844" s="725"/>
      <c r="M844" s="725"/>
      <c r="N844" s="725"/>
      <c r="O844" s="725"/>
      <c r="P844" s="725"/>
      <c r="Q844" s="725"/>
      <c r="R844" s="725"/>
      <c r="S844" s="725"/>
      <c r="T844" s="725"/>
      <c r="U844" s="725"/>
      <c r="V844" s="725"/>
      <c r="W844" s="725"/>
      <c r="X844" s="725"/>
      <c r="Y844" s="726"/>
      <c r="Z844" s="714"/>
      <c r="AA844" s="715"/>
    </row>
    <row r="845" spans="1:27" ht="15" customHeight="1" x14ac:dyDescent="0.15">
      <c r="A845" s="564"/>
      <c r="B845" s="736"/>
      <c r="C845" s="732"/>
      <c r="D845" s="733"/>
      <c r="E845" s="733"/>
      <c r="F845" s="733"/>
      <c r="G845" s="733"/>
      <c r="H845" s="733"/>
      <c r="I845" s="733"/>
      <c r="J845" s="733"/>
      <c r="K845" s="733"/>
      <c r="L845" s="733"/>
      <c r="M845" s="733"/>
      <c r="N845" s="733"/>
      <c r="O845" s="733"/>
      <c r="P845" s="733"/>
      <c r="Q845" s="733"/>
      <c r="R845" s="733"/>
      <c r="S845" s="733"/>
      <c r="T845" s="733"/>
      <c r="U845" s="733"/>
      <c r="V845" s="733"/>
      <c r="W845" s="733"/>
      <c r="X845" s="733"/>
      <c r="Y845" s="734"/>
      <c r="Z845" s="716"/>
      <c r="AA845" s="717"/>
    </row>
    <row r="846" spans="1:27" ht="12.75" customHeight="1" x14ac:dyDescent="0.15">
      <c r="A846" s="555"/>
      <c r="B846" s="555"/>
      <c r="C846" s="573"/>
      <c r="D846" s="573"/>
      <c r="E846" s="573"/>
      <c r="F846" s="573"/>
      <c r="G846" s="573"/>
      <c r="H846" s="573"/>
      <c r="I846" s="573"/>
      <c r="J846" s="573"/>
      <c r="K846" s="573"/>
      <c r="L846" s="573"/>
      <c r="M846" s="573"/>
      <c r="N846" s="573"/>
      <c r="O846" s="573"/>
      <c r="P846" s="573"/>
      <c r="Q846" s="573"/>
      <c r="R846" s="573"/>
      <c r="S846" s="573"/>
      <c r="T846" s="573"/>
      <c r="U846" s="573"/>
      <c r="V846" s="573"/>
      <c r="W846" s="573"/>
      <c r="X846" s="573"/>
      <c r="Y846" s="573"/>
      <c r="Z846" s="569"/>
      <c r="AA846" s="569"/>
    </row>
    <row r="847" spans="1:27" s="709" customFormat="1" ht="18.75" customHeight="1" x14ac:dyDescent="0.15">
      <c r="A847" s="705" t="s">
        <v>988</v>
      </c>
      <c r="B847" s="706"/>
      <c r="C847" s="707"/>
      <c r="D847" s="707"/>
      <c r="E847" s="707"/>
      <c r="F847" s="707"/>
      <c r="G847" s="707"/>
      <c r="H847" s="707"/>
      <c r="I847" s="707"/>
      <c r="J847" s="708"/>
      <c r="K847" s="708"/>
      <c r="L847" s="708"/>
      <c r="M847" s="708"/>
      <c r="N847" s="708"/>
      <c r="O847" s="708"/>
      <c r="P847" s="708"/>
      <c r="Q847" s="708"/>
      <c r="R847" s="708"/>
      <c r="Z847" s="713"/>
      <c r="AA847" s="713"/>
    </row>
    <row r="848" spans="1:27" ht="15" customHeight="1" x14ac:dyDescent="0.15">
      <c r="A848" s="564"/>
      <c r="B848" s="735" t="s">
        <v>16</v>
      </c>
      <c r="C848" s="832" t="s">
        <v>989</v>
      </c>
      <c r="D848" s="833"/>
      <c r="E848" s="833"/>
      <c r="F848" s="833"/>
      <c r="G848" s="833"/>
      <c r="H848" s="833"/>
      <c r="I848" s="833"/>
      <c r="J848" s="833"/>
      <c r="K848" s="833"/>
      <c r="L848" s="833"/>
      <c r="M848" s="833"/>
      <c r="N848" s="833"/>
      <c r="O848" s="833"/>
      <c r="P848" s="833"/>
      <c r="Q848" s="833"/>
      <c r="R848" s="833"/>
      <c r="S848" s="833"/>
      <c r="T848" s="833"/>
      <c r="U848" s="833"/>
      <c r="V848" s="833"/>
      <c r="W848" s="833"/>
      <c r="X848" s="833"/>
      <c r="Y848" s="895"/>
      <c r="Z848" s="714"/>
      <c r="AA848" s="715"/>
    </row>
    <row r="849" spans="1:27" ht="15" customHeight="1" x14ac:dyDescent="0.15">
      <c r="A849" s="564"/>
      <c r="B849" s="736"/>
      <c r="C849" s="834"/>
      <c r="D849" s="835"/>
      <c r="E849" s="835"/>
      <c r="F849" s="835"/>
      <c r="G849" s="835"/>
      <c r="H849" s="835"/>
      <c r="I849" s="835"/>
      <c r="J849" s="835"/>
      <c r="K849" s="835"/>
      <c r="L849" s="835"/>
      <c r="M849" s="835"/>
      <c r="N849" s="835"/>
      <c r="O849" s="835"/>
      <c r="P849" s="835"/>
      <c r="Q849" s="835"/>
      <c r="R849" s="835"/>
      <c r="S849" s="835"/>
      <c r="T849" s="835"/>
      <c r="U849" s="835"/>
      <c r="V849" s="835"/>
      <c r="W849" s="835"/>
      <c r="X849" s="835"/>
      <c r="Y849" s="896"/>
      <c r="Z849" s="716"/>
      <c r="AA849" s="717"/>
    </row>
    <row r="850" spans="1:27" ht="15" customHeight="1" x14ac:dyDescent="0.15">
      <c r="A850" s="564"/>
      <c r="B850" s="735" t="s">
        <v>7</v>
      </c>
      <c r="C850" s="724" t="s">
        <v>199</v>
      </c>
      <c r="D850" s="725"/>
      <c r="E850" s="725"/>
      <c r="F850" s="725"/>
      <c r="G850" s="725"/>
      <c r="H850" s="725"/>
      <c r="I850" s="725"/>
      <c r="J850" s="725"/>
      <c r="K850" s="725"/>
      <c r="L850" s="725"/>
      <c r="M850" s="725"/>
      <c r="N850" s="725"/>
      <c r="O850" s="725"/>
      <c r="P850" s="725"/>
      <c r="Q850" s="725"/>
      <c r="R850" s="725"/>
      <c r="S850" s="725"/>
      <c r="T850" s="725"/>
      <c r="U850" s="725"/>
      <c r="V850" s="725"/>
      <c r="W850" s="725"/>
      <c r="X850" s="725"/>
      <c r="Y850" s="726"/>
      <c r="Z850" s="714"/>
      <c r="AA850" s="715"/>
    </row>
    <row r="851" spans="1:27" s="53" customFormat="1" ht="15" customHeight="1" x14ac:dyDescent="0.15">
      <c r="A851" s="564"/>
      <c r="B851" s="736"/>
      <c r="C851" s="732"/>
      <c r="D851" s="733"/>
      <c r="E851" s="733"/>
      <c r="F851" s="733"/>
      <c r="G851" s="733"/>
      <c r="H851" s="733"/>
      <c r="I851" s="733"/>
      <c r="J851" s="733"/>
      <c r="K851" s="733"/>
      <c r="L851" s="733"/>
      <c r="M851" s="733"/>
      <c r="N851" s="733"/>
      <c r="O851" s="733"/>
      <c r="P851" s="733"/>
      <c r="Q851" s="733"/>
      <c r="R851" s="733"/>
      <c r="S851" s="733"/>
      <c r="T851" s="733"/>
      <c r="U851" s="733"/>
      <c r="V851" s="733"/>
      <c r="W851" s="733"/>
      <c r="X851" s="733"/>
      <c r="Y851" s="734"/>
      <c r="Z851" s="716"/>
      <c r="AA851" s="717"/>
    </row>
    <row r="852" spans="1:27" ht="11.25" customHeight="1" x14ac:dyDescent="0.15">
      <c r="A852" s="564"/>
      <c r="B852" s="735" t="s">
        <v>17</v>
      </c>
      <c r="C852" s="724" t="s">
        <v>200</v>
      </c>
      <c r="D852" s="725"/>
      <c r="E852" s="725"/>
      <c r="F852" s="725"/>
      <c r="G852" s="725"/>
      <c r="H852" s="725"/>
      <c r="I852" s="725"/>
      <c r="J852" s="725"/>
      <c r="K852" s="725"/>
      <c r="L852" s="725"/>
      <c r="M852" s="725"/>
      <c r="N852" s="725"/>
      <c r="O852" s="725"/>
      <c r="P852" s="725"/>
      <c r="Q852" s="725"/>
      <c r="R852" s="725"/>
      <c r="S852" s="725"/>
      <c r="T852" s="725"/>
      <c r="U852" s="725"/>
      <c r="V852" s="725"/>
      <c r="W852" s="725"/>
      <c r="X852" s="725"/>
      <c r="Y852" s="726"/>
      <c r="Z852" s="714"/>
      <c r="AA852" s="715"/>
    </row>
    <row r="853" spans="1:27" ht="11.25" customHeight="1" x14ac:dyDescent="0.15">
      <c r="A853" s="564"/>
      <c r="B853" s="736"/>
      <c r="C853" s="732"/>
      <c r="D853" s="733"/>
      <c r="E853" s="733"/>
      <c r="F853" s="733"/>
      <c r="G853" s="733"/>
      <c r="H853" s="733"/>
      <c r="I853" s="733"/>
      <c r="J853" s="733"/>
      <c r="K853" s="733"/>
      <c r="L853" s="733"/>
      <c r="M853" s="733"/>
      <c r="N853" s="733"/>
      <c r="O853" s="733"/>
      <c r="P853" s="733"/>
      <c r="Q853" s="733"/>
      <c r="R853" s="733"/>
      <c r="S853" s="733"/>
      <c r="T853" s="733"/>
      <c r="U853" s="733"/>
      <c r="V853" s="733"/>
      <c r="W853" s="733"/>
      <c r="X853" s="733"/>
      <c r="Y853" s="734"/>
      <c r="Z853" s="716"/>
      <c r="AA853" s="717"/>
    </row>
    <row r="854" spans="1:27" ht="15" customHeight="1" x14ac:dyDescent="0.15">
      <c r="A854" s="564"/>
      <c r="B854" s="735" t="s">
        <v>9</v>
      </c>
      <c r="C854" s="724" t="s">
        <v>201</v>
      </c>
      <c r="D854" s="725"/>
      <c r="E854" s="725"/>
      <c r="F854" s="725"/>
      <c r="G854" s="725"/>
      <c r="H854" s="725"/>
      <c r="I854" s="725"/>
      <c r="J854" s="725"/>
      <c r="K854" s="725"/>
      <c r="L854" s="725"/>
      <c r="M854" s="725"/>
      <c r="N854" s="725"/>
      <c r="O854" s="725"/>
      <c r="P854" s="725"/>
      <c r="Q854" s="725"/>
      <c r="R854" s="725"/>
      <c r="S854" s="725"/>
      <c r="T854" s="725"/>
      <c r="U854" s="725"/>
      <c r="V854" s="725"/>
      <c r="W854" s="725"/>
      <c r="X854" s="725"/>
      <c r="Y854" s="726"/>
      <c r="Z854" s="714"/>
      <c r="AA854" s="715"/>
    </row>
    <row r="855" spans="1:27" ht="15" customHeight="1" x14ac:dyDescent="0.15">
      <c r="A855" s="564"/>
      <c r="B855" s="736"/>
      <c r="C855" s="732"/>
      <c r="D855" s="733"/>
      <c r="E855" s="733"/>
      <c r="F855" s="733"/>
      <c r="G855" s="733"/>
      <c r="H855" s="733"/>
      <c r="I855" s="733"/>
      <c r="J855" s="733"/>
      <c r="K855" s="733"/>
      <c r="L855" s="733"/>
      <c r="M855" s="733"/>
      <c r="N855" s="733"/>
      <c r="O855" s="733"/>
      <c r="P855" s="733"/>
      <c r="Q855" s="733"/>
      <c r="R855" s="733"/>
      <c r="S855" s="733"/>
      <c r="T855" s="733"/>
      <c r="U855" s="733"/>
      <c r="V855" s="733"/>
      <c r="W855" s="733"/>
      <c r="X855" s="733"/>
      <c r="Y855" s="734"/>
      <c r="Z855" s="716"/>
      <c r="AA855" s="717"/>
    </row>
    <row r="856" spans="1:27" ht="28.5" customHeight="1" x14ac:dyDescent="0.15">
      <c r="A856" s="564"/>
      <c r="B856" s="735" t="s">
        <v>8</v>
      </c>
      <c r="C856" s="724" t="s">
        <v>366</v>
      </c>
      <c r="D856" s="725"/>
      <c r="E856" s="725"/>
      <c r="F856" s="725"/>
      <c r="G856" s="725"/>
      <c r="H856" s="725"/>
      <c r="I856" s="725"/>
      <c r="J856" s="725"/>
      <c r="K856" s="725"/>
      <c r="L856" s="725"/>
      <c r="M856" s="725"/>
      <c r="N856" s="725"/>
      <c r="O856" s="725"/>
      <c r="P856" s="725"/>
      <c r="Q856" s="725"/>
      <c r="R856" s="725"/>
      <c r="S856" s="725"/>
      <c r="T856" s="725"/>
      <c r="U856" s="725"/>
      <c r="V856" s="725"/>
      <c r="W856" s="725"/>
      <c r="X856" s="725"/>
      <c r="Y856" s="726"/>
      <c r="Z856" s="714"/>
      <c r="AA856" s="715"/>
    </row>
    <row r="857" spans="1:27" s="51" customFormat="1" ht="13.5" customHeight="1" x14ac:dyDescent="0.15">
      <c r="A857" s="564"/>
      <c r="B857" s="773"/>
      <c r="C857" s="664" t="s">
        <v>202</v>
      </c>
      <c r="D857" s="880" t="s">
        <v>203</v>
      </c>
      <c r="E857" s="880"/>
      <c r="F857" s="880"/>
      <c r="G857" s="880"/>
      <c r="H857" s="880"/>
      <c r="I857" s="880"/>
      <c r="J857" s="880"/>
      <c r="K857" s="880"/>
      <c r="L857" s="880"/>
      <c r="M857" s="880"/>
      <c r="N857" s="880"/>
      <c r="O857" s="880"/>
      <c r="P857" s="880"/>
      <c r="Q857" s="880"/>
      <c r="R857" s="880"/>
      <c r="S857" s="880"/>
      <c r="T857" s="880"/>
      <c r="U857" s="880"/>
      <c r="V857" s="880"/>
      <c r="W857" s="880"/>
      <c r="X857" s="880"/>
      <c r="Y857" s="881"/>
      <c r="Z857" s="730"/>
      <c r="AA857" s="731"/>
    </row>
    <row r="858" spans="1:27" s="51" customFormat="1" ht="13.5" customHeight="1" x14ac:dyDescent="0.15">
      <c r="A858" s="564"/>
      <c r="B858" s="773"/>
      <c r="C858" s="664" t="s">
        <v>204</v>
      </c>
      <c r="D858" s="880" t="s">
        <v>205</v>
      </c>
      <c r="E858" s="880"/>
      <c r="F858" s="880"/>
      <c r="G858" s="880"/>
      <c r="H858" s="880"/>
      <c r="I858" s="880"/>
      <c r="J858" s="880"/>
      <c r="K858" s="880"/>
      <c r="L858" s="880"/>
      <c r="M858" s="880"/>
      <c r="N858" s="880"/>
      <c r="O858" s="880"/>
      <c r="P858" s="880"/>
      <c r="Q858" s="880"/>
      <c r="R858" s="880"/>
      <c r="S858" s="880"/>
      <c r="T858" s="880"/>
      <c r="U858" s="880"/>
      <c r="V858" s="880"/>
      <c r="W858" s="880"/>
      <c r="X858" s="880"/>
      <c r="Y858" s="881"/>
      <c r="Z858" s="730"/>
      <c r="AA858" s="731"/>
    </row>
    <row r="859" spans="1:27" s="51" customFormat="1" ht="13.5" customHeight="1" x14ac:dyDescent="0.15">
      <c r="A859" s="564"/>
      <c r="B859" s="773"/>
      <c r="C859" s="664" t="s">
        <v>206</v>
      </c>
      <c r="D859" s="880" t="s">
        <v>207</v>
      </c>
      <c r="E859" s="880"/>
      <c r="F859" s="880"/>
      <c r="G859" s="880"/>
      <c r="H859" s="880"/>
      <c r="I859" s="880"/>
      <c r="J859" s="880"/>
      <c r="K859" s="880"/>
      <c r="L859" s="880"/>
      <c r="M859" s="880"/>
      <c r="N859" s="880"/>
      <c r="O859" s="880"/>
      <c r="P859" s="880"/>
      <c r="Q859" s="880"/>
      <c r="R859" s="880"/>
      <c r="S859" s="880"/>
      <c r="T859" s="880"/>
      <c r="U859" s="880"/>
      <c r="V859" s="880"/>
      <c r="W859" s="880"/>
      <c r="X859" s="880"/>
      <c r="Y859" s="881"/>
      <c r="Z859" s="730"/>
      <c r="AA859" s="731"/>
    </row>
    <row r="860" spans="1:27" s="51" customFormat="1" ht="13.5" customHeight="1" x14ac:dyDescent="0.15">
      <c r="A860" s="564"/>
      <c r="B860" s="773"/>
      <c r="C860" s="664" t="s">
        <v>208</v>
      </c>
      <c r="D860" s="880" t="s">
        <v>209</v>
      </c>
      <c r="E860" s="880"/>
      <c r="F860" s="880"/>
      <c r="G860" s="880"/>
      <c r="H860" s="880"/>
      <c r="I860" s="880"/>
      <c r="J860" s="880"/>
      <c r="K860" s="880"/>
      <c r="L860" s="880"/>
      <c r="M860" s="880"/>
      <c r="N860" s="880"/>
      <c r="O860" s="880"/>
      <c r="P860" s="880"/>
      <c r="Q860" s="880"/>
      <c r="R860" s="880"/>
      <c r="S860" s="880"/>
      <c r="T860" s="880"/>
      <c r="U860" s="880"/>
      <c r="V860" s="880"/>
      <c r="W860" s="880"/>
      <c r="X860" s="880"/>
      <c r="Y860" s="881"/>
      <c r="Z860" s="730"/>
      <c r="AA860" s="731"/>
    </row>
    <row r="861" spans="1:27" s="51" customFormat="1" ht="13.5" customHeight="1" x14ac:dyDescent="0.15">
      <c r="A861" s="564"/>
      <c r="B861" s="736"/>
      <c r="C861" s="665" t="s">
        <v>210</v>
      </c>
      <c r="D861" s="909" t="s">
        <v>211</v>
      </c>
      <c r="E861" s="909"/>
      <c r="F861" s="909"/>
      <c r="G861" s="909"/>
      <c r="H861" s="909"/>
      <c r="I861" s="909"/>
      <c r="J861" s="909"/>
      <c r="K861" s="909"/>
      <c r="L861" s="909"/>
      <c r="M861" s="909"/>
      <c r="N861" s="909"/>
      <c r="O861" s="909"/>
      <c r="P861" s="909"/>
      <c r="Q861" s="909"/>
      <c r="R861" s="909"/>
      <c r="S861" s="909"/>
      <c r="T861" s="909"/>
      <c r="U861" s="909"/>
      <c r="V861" s="909"/>
      <c r="W861" s="909"/>
      <c r="X861" s="909"/>
      <c r="Y861" s="910"/>
      <c r="Z861" s="716"/>
      <c r="AA861" s="717"/>
    </row>
    <row r="862" spans="1:27" ht="15" customHeight="1" x14ac:dyDescent="0.15">
      <c r="A862" s="564"/>
      <c r="B862" s="735" t="s">
        <v>10</v>
      </c>
      <c r="C862" s="724" t="s">
        <v>212</v>
      </c>
      <c r="D862" s="725"/>
      <c r="E862" s="725"/>
      <c r="F862" s="725"/>
      <c r="G862" s="725"/>
      <c r="H862" s="725"/>
      <c r="I862" s="725"/>
      <c r="J862" s="725"/>
      <c r="K862" s="725"/>
      <c r="L862" s="725"/>
      <c r="M862" s="725"/>
      <c r="N862" s="725"/>
      <c r="O862" s="725"/>
      <c r="P862" s="725"/>
      <c r="Q862" s="725"/>
      <c r="R862" s="725"/>
      <c r="S862" s="725"/>
      <c r="T862" s="725"/>
      <c r="U862" s="725"/>
      <c r="V862" s="725"/>
      <c r="W862" s="725"/>
      <c r="X862" s="725"/>
      <c r="Y862" s="726"/>
      <c r="Z862" s="714"/>
      <c r="AA862" s="715"/>
    </row>
    <row r="863" spans="1:27" ht="15" customHeight="1" x14ac:dyDescent="0.15">
      <c r="A863" s="564"/>
      <c r="B863" s="736"/>
      <c r="C863" s="732"/>
      <c r="D863" s="733"/>
      <c r="E863" s="733"/>
      <c r="F863" s="733"/>
      <c r="G863" s="733"/>
      <c r="H863" s="733"/>
      <c r="I863" s="733"/>
      <c r="J863" s="733"/>
      <c r="K863" s="733"/>
      <c r="L863" s="733"/>
      <c r="M863" s="733"/>
      <c r="N863" s="733"/>
      <c r="O863" s="733"/>
      <c r="P863" s="733"/>
      <c r="Q863" s="733"/>
      <c r="R863" s="733"/>
      <c r="S863" s="733"/>
      <c r="T863" s="733"/>
      <c r="U863" s="733"/>
      <c r="V863" s="733"/>
      <c r="W863" s="733"/>
      <c r="X863" s="733"/>
      <c r="Y863" s="734"/>
      <c r="Z863" s="716"/>
      <c r="AA863" s="717"/>
    </row>
    <row r="864" spans="1:27" ht="21" customHeight="1" x14ac:dyDescent="0.15">
      <c r="A864" s="564"/>
      <c r="B864" s="735" t="s">
        <v>11</v>
      </c>
      <c r="C864" s="724" t="s">
        <v>213</v>
      </c>
      <c r="D864" s="725"/>
      <c r="E864" s="725"/>
      <c r="F864" s="725"/>
      <c r="G864" s="725"/>
      <c r="H864" s="725"/>
      <c r="I864" s="725"/>
      <c r="J864" s="725"/>
      <c r="K864" s="725"/>
      <c r="L864" s="725"/>
      <c r="M864" s="725"/>
      <c r="N864" s="725"/>
      <c r="O864" s="725"/>
      <c r="P864" s="725"/>
      <c r="Q864" s="725"/>
      <c r="R864" s="725"/>
      <c r="S864" s="725"/>
      <c r="T864" s="725"/>
      <c r="U864" s="725"/>
      <c r="V864" s="725"/>
      <c r="W864" s="725"/>
      <c r="X864" s="725"/>
      <c r="Y864" s="726"/>
      <c r="Z864" s="714"/>
      <c r="AA864" s="715"/>
    </row>
    <row r="865" spans="1:27" ht="22.5" customHeight="1" x14ac:dyDescent="0.15">
      <c r="A865" s="564"/>
      <c r="B865" s="736"/>
      <c r="C865" s="732"/>
      <c r="D865" s="733"/>
      <c r="E865" s="733"/>
      <c r="F865" s="733"/>
      <c r="G865" s="733"/>
      <c r="H865" s="733"/>
      <c r="I865" s="733"/>
      <c r="J865" s="733"/>
      <c r="K865" s="733"/>
      <c r="L865" s="733"/>
      <c r="M865" s="733"/>
      <c r="N865" s="733"/>
      <c r="O865" s="733"/>
      <c r="P865" s="733"/>
      <c r="Q865" s="733"/>
      <c r="R865" s="733"/>
      <c r="S865" s="733"/>
      <c r="T865" s="733"/>
      <c r="U865" s="733"/>
      <c r="V865" s="733"/>
      <c r="W865" s="733"/>
      <c r="X865" s="733"/>
      <c r="Y865" s="734"/>
      <c r="Z865" s="716"/>
      <c r="AA865" s="717"/>
    </row>
    <row r="866" spans="1:27" ht="21" customHeight="1" x14ac:dyDescent="0.15">
      <c r="A866" s="564"/>
      <c r="B866" s="735" t="s">
        <v>13</v>
      </c>
      <c r="C866" s="724" t="s">
        <v>214</v>
      </c>
      <c r="D866" s="725"/>
      <c r="E866" s="725"/>
      <c r="F866" s="725"/>
      <c r="G866" s="725"/>
      <c r="H866" s="725"/>
      <c r="I866" s="725"/>
      <c r="J866" s="725"/>
      <c r="K866" s="725"/>
      <c r="L866" s="725"/>
      <c r="M866" s="725"/>
      <c r="N866" s="725"/>
      <c r="O866" s="725"/>
      <c r="P866" s="725"/>
      <c r="Q866" s="725"/>
      <c r="R866" s="725"/>
      <c r="S866" s="725"/>
      <c r="T866" s="725"/>
      <c r="U866" s="725"/>
      <c r="V866" s="725"/>
      <c r="W866" s="725"/>
      <c r="X866" s="725"/>
      <c r="Y866" s="726"/>
      <c r="Z866" s="714"/>
      <c r="AA866" s="715"/>
    </row>
    <row r="867" spans="1:27" ht="22.5" customHeight="1" x14ac:dyDescent="0.15">
      <c r="A867" s="564"/>
      <c r="B867" s="736"/>
      <c r="C867" s="732"/>
      <c r="D867" s="733"/>
      <c r="E867" s="733"/>
      <c r="F867" s="733"/>
      <c r="G867" s="733"/>
      <c r="H867" s="733"/>
      <c r="I867" s="733"/>
      <c r="J867" s="733"/>
      <c r="K867" s="733"/>
      <c r="L867" s="733"/>
      <c r="M867" s="733"/>
      <c r="N867" s="733"/>
      <c r="O867" s="733"/>
      <c r="P867" s="733"/>
      <c r="Q867" s="733"/>
      <c r="R867" s="733"/>
      <c r="S867" s="733"/>
      <c r="T867" s="733"/>
      <c r="U867" s="733"/>
      <c r="V867" s="733"/>
      <c r="W867" s="733"/>
      <c r="X867" s="733"/>
      <c r="Y867" s="734"/>
      <c r="Z867" s="716"/>
      <c r="AA867" s="717"/>
    </row>
    <row r="868" spans="1:27" ht="21" customHeight="1" x14ac:dyDescent="0.15">
      <c r="A868" s="564"/>
      <c r="B868" s="735" t="s">
        <v>14</v>
      </c>
      <c r="C868" s="724" t="s">
        <v>215</v>
      </c>
      <c r="D868" s="725"/>
      <c r="E868" s="725"/>
      <c r="F868" s="725"/>
      <c r="G868" s="725"/>
      <c r="H868" s="725"/>
      <c r="I868" s="725"/>
      <c r="J868" s="725"/>
      <c r="K868" s="725"/>
      <c r="L868" s="725"/>
      <c r="M868" s="725"/>
      <c r="N868" s="725"/>
      <c r="O868" s="725"/>
      <c r="P868" s="725"/>
      <c r="Q868" s="725"/>
      <c r="R868" s="725"/>
      <c r="S868" s="725"/>
      <c r="T868" s="725"/>
      <c r="U868" s="725"/>
      <c r="V868" s="725"/>
      <c r="W868" s="725"/>
      <c r="X868" s="725"/>
      <c r="Y868" s="726"/>
      <c r="Z868" s="714"/>
      <c r="AA868" s="715"/>
    </row>
    <row r="869" spans="1:27" s="61" customFormat="1" ht="22.5" customHeight="1" x14ac:dyDescent="0.15">
      <c r="A869" s="564"/>
      <c r="B869" s="736"/>
      <c r="C869" s="732"/>
      <c r="D869" s="733"/>
      <c r="E869" s="733"/>
      <c r="F869" s="733"/>
      <c r="G869" s="733"/>
      <c r="H869" s="733"/>
      <c r="I869" s="733"/>
      <c r="J869" s="733"/>
      <c r="K869" s="733"/>
      <c r="L869" s="733"/>
      <c r="M869" s="733"/>
      <c r="N869" s="733"/>
      <c r="O869" s="733"/>
      <c r="P869" s="733"/>
      <c r="Q869" s="733"/>
      <c r="R869" s="733"/>
      <c r="S869" s="733"/>
      <c r="T869" s="733"/>
      <c r="U869" s="733"/>
      <c r="V869" s="733"/>
      <c r="W869" s="733"/>
      <c r="X869" s="733"/>
      <c r="Y869" s="734"/>
      <c r="Z869" s="716"/>
      <c r="AA869" s="717"/>
    </row>
    <row r="870" spans="1:27" ht="15" customHeight="1" x14ac:dyDescent="0.15">
      <c r="A870" s="564"/>
      <c r="B870" s="722" t="s">
        <v>273</v>
      </c>
      <c r="C870" s="724" t="s">
        <v>661</v>
      </c>
      <c r="D870" s="725"/>
      <c r="E870" s="725"/>
      <c r="F870" s="725"/>
      <c r="G870" s="725"/>
      <c r="H870" s="725"/>
      <c r="I870" s="725"/>
      <c r="J870" s="725"/>
      <c r="K870" s="725"/>
      <c r="L870" s="725"/>
      <c r="M870" s="725"/>
      <c r="N870" s="725"/>
      <c r="O870" s="725"/>
      <c r="P870" s="725"/>
      <c r="Q870" s="725"/>
      <c r="R870" s="725"/>
      <c r="S870" s="725"/>
      <c r="T870" s="725"/>
      <c r="U870" s="725"/>
      <c r="V870" s="725"/>
      <c r="W870" s="725"/>
      <c r="X870" s="725"/>
      <c r="Y870" s="726"/>
      <c r="Z870" s="714"/>
      <c r="AA870" s="715"/>
    </row>
    <row r="871" spans="1:27" ht="15" customHeight="1" x14ac:dyDescent="0.15">
      <c r="A871" s="564"/>
      <c r="B871" s="723"/>
      <c r="C871" s="732"/>
      <c r="D871" s="733"/>
      <c r="E871" s="733"/>
      <c r="F871" s="733"/>
      <c r="G871" s="733"/>
      <c r="H871" s="733"/>
      <c r="I871" s="733"/>
      <c r="J871" s="733"/>
      <c r="K871" s="733"/>
      <c r="L871" s="733"/>
      <c r="M871" s="733"/>
      <c r="N871" s="733"/>
      <c r="O871" s="733"/>
      <c r="P871" s="733"/>
      <c r="Q871" s="733"/>
      <c r="R871" s="733"/>
      <c r="S871" s="733"/>
      <c r="T871" s="733"/>
      <c r="U871" s="733"/>
      <c r="V871" s="733"/>
      <c r="W871" s="733"/>
      <c r="X871" s="733"/>
      <c r="Y871" s="734"/>
      <c r="Z871" s="716"/>
      <c r="AA871" s="717"/>
    </row>
    <row r="872" spans="1:27" ht="15" customHeight="1" x14ac:dyDescent="0.15">
      <c r="A872" s="564"/>
      <c r="B872" s="722" t="s">
        <v>274</v>
      </c>
      <c r="C872" s="839" t="s">
        <v>216</v>
      </c>
      <c r="D872" s="839"/>
      <c r="E872" s="839"/>
      <c r="F872" s="839"/>
      <c r="G872" s="839"/>
      <c r="H872" s="839"/>
      <c r="I872" s="839"/>
      <c r="J872" s="839"/>
      <c r="K872" s="839"/>
      <c r="L872" s="839"/>
      <c r="M872" s="839"/>
      <c r="N872" s="839"/>
      <c r="O872" s="839"/>
      <c r="P872" s="839"/>
      <c r="Q872" s="839"/>
      <c r="R872" s="839"/>
      <c r="S872" s="839"/>
      <c r="T872" s="839"/>
      <c r="U872" s="839"/>
      <c r="V872" s="839"/>
      <c r="W872" s="839"/>
      <c r="X872" s="839"/>
      <c r="Y872" s="839"/>
      <c r="Z872" s="714"/>
      <c r="AA872" s="715"/>
    </row>
    <row r="873" spans="1:27" ht="15" customHeight="1" x14ac:dyDescent="0.15">
      <c r="A873" s="564"/>
      <c r="B873" s="723"/>
      <c r="C873" s="840"/>
      <c r="D873" s="840"/>
      <c r="E873" s="840"/>
      <c r="F873" s="840"/>
      <c r="G873" s="840"/>
      <c r="H873" s="840"/>
      <c r="I873" s="840"/>
      <c r="J873" s="840"/>
      <c r="K873" s="840"/>
      <c r="L873" s="840"/>
      <c r="M873" s="840"/>
      <c r="N873" s="840"/>
      <c r="O873" s="840"/>
      <c r="P873" s="840"/>
      <c r="Q873" s="840"/>
      <c r="R873" s="840"/>
      <c r="S873" s="840"/>
      <c r="T873" s="840"/>
      <c r="U873" s="840"/>
      <c r="V873" s="840"/>
      <c r="W873" s="840"/>
      <c r="X873" s="840"/>
      <c r="Y873" s="840"/>
      <c r="Z873" s="716"/>
      <c r="AA873" s="717"/>
    </row>
    <row r="874" spans="1:27" ht="21" customHeight="1" x14ac:dyDescent="0.15">
      <c r="A874" s="564"/>
      <c r="B874" s="722" t="s">
        <v>275</v>
      </c>
      <c r="C874" s="839" t="s">
        <v>217</v>
      </c>
      <c r="D874" s="839"/>
      <c r="E874" s="839"/>
      <c r="F874" s="839"/>
      <c r="G874" s="839"/>
      <c r="H874" s="839"/>
      <c r="I874" s="839"/>
      <c r="J874" s="839"/>
      <c r="K874" s="839"/>
      <c r="L874" s="839"/>
      <c r="M874" s="839"/>
      <c r="N874" s="839"/>
      <c r="O874" s="839"/>
      <c r="P874" s="839"/>
      <c r="Q874" s="839"/>
      <c r="R874" s="839"/>
      <c r="S874" s="839"/>
      <c r="T874" s="839"/>
      <c r="U874" s="839"/>
      <c r="V874" s="839"/>
      <c r="W874" s="839"/>
      <c r="X874" s="839"/>
      <c r="Y874" s="839"/>
      <c r="Z874" s="714"/>
      <c r="AA874" s="715"/>
    </row>
    <row r="875" spans="1:27" ht="22.5" customHeight="1" x14ac:dyDescent="0.15">
      <c r="A875" s="564"/>
      <c r="B875" s="723"/>
      <c r="C875" s="840"/>
      <c r="D875" s="840"/>
      <c r="E875" s="840"/>
      <c r="F875" s="840"/>
      <c r="G875" s="840"/>
      <c r="H875" s="840"/>
      <c r="I875" s="840"/>
      <c r="J875" s="840"/>
      <c r="K875" s="840"/>
      <c r="L875" s="840"/>
      <c r="M875" s="840"/>
      <c r="N875" s="840"/>
      <c r="O875" s="840"/>
      <c r="P875" s="840"/>
      <c r="Q875" s="840"/>
      <c r="R875" s="840"/>
      <c r="S875" s="840"/>
      <c r="T875" s="840"/>
      <c r="U875" s="840"/>
      <c r="V875" s="840"/>
      <c r="W875" s="840"/>
      <c r="X875" s="840"/>
      <c r="Y875" s="840"/>
      <c r="Z875" s="716"/>
      <c r="AA875" s="717"/>
    </row>
    <row r="876" spans="1:27" ht="15" customHeight="1" x14ac:dyDescent="0.15">
      <c r="A876" s="564"/>
      <c r="B876" s="722" t="s">
        <v>276</v>
      </c>
      <c r="C876" s="839" t="s">
        <v>666</v>
      </c>
      <c r="D876" s="839"/>
      <c r="E876" s="839"/>
      <c r="F876" s="839"/>
      <c r="G876" s="839"/>
      <c r="H876" s="839"/>
      <c r="I876" s="839"/>
      <c r="J876" s="839"/>
      <c r="K876" s="839"/>
      <c r="L876" s="839"/>
      <c r="M876" s="839"/>
      <c r="N876" s="839"/>
      <c r="O876" s="839"/>
      <c r="P876" s="839"/>
      <c r="Q876" s="839"/>
      <c r="R876" s="839"/>
      <c r="S876" s="839"/>
      <c r="T876" s="839"/>
      <c r="U876" s="839"/>
      <c r="V876" s="839"/>
      <c r="W876" s="839"/>
      <c r="X876" s="839"/>
      <c r="Y876" s="839"/>
      <c r="Z876" s="714"/>
      <c r="AA876" s="715"/>
    </row>
    <row r="877" spans="1:27" ht="15" customHeight="1" x14ac:dyDescent="0.15">
      <c r="A877" s="564"/>
      <c r="B877" s="723"/>
      <c r="C877" s="840"/>
      <c r="D877" s="840"/>
      <c r="E877" s="840"/>
      <c r="F877" s="840"/>
      <c r="G877" s="840"/>
      <c r="H877" s="840"/>
      <c r="I877" s="840"/>
      <c r="J877" s="840"/>
      <c r="K877" s="840"/>
      <c r="L877" s="840"/>
      <c r="M877" s="840"/>
      <c r="N877" s="840"/>
      <c r="O877" s="840"/>
      <c r="P877" s="840"/>
      <c r="Q877" s="840"/>
      <c r="R877" s="840"/>
      <c r="S877" s="840"/>
      <c r="T877" s="840"/>
      <c r="U877" s="840"/>
      <c r="V877" s="840"/>
      <c r="W877" s="840"/>
      <c r="X877" s="840"/>
      <c r="Y877" s="840"/>
      <c r="Z877" s="716"/>
      <c r="AA877" s="717"/>
    </row>
    <row r="878" spans="1:27" ht="12.75" customHeight="1" x14ac:dyDescent="0.15">
      <c r="A878" s="555"/>
      <c r="B878" s="555"/>
      <c r="C878" s="573"/>
      <c r="D878" s="573"/>
      <c r="E878" s="573"/>
      <c r="F878" s="573"/>
      <c r="G878" s="573"/>
      <c r="H878" s="573"/>
      <c r="I878" s="573"/>
      <c r="J878" s="573"/>
      <c r="K878" s="573"/>
      <c r="L878" s="573"/>
      <c r="M878" s="573"/>
      <c r="N878" s="573"/>
      <c r="O878" s="573"/>
      <c r="P878" s="573"/>
      <c r="Q878" s="573"/>
      <c r="R878" s="573"/>
      <c r="S878" s="573"/>
      <c r="T878" s="573"/>
      <c r="U878" s="573"/>
      <c r="V878" s="573"/>
      <c r="W878" s="573"/>
      <c r="X878" s="573"/>
      <c r="Y878" s="573"/>
      <c r="Z878" s="569"/>
      <c r="AA878" s="569"/>
    </row>
    <row r="879" spans="1:27" ht="18" customHeight="1" x14ac:dyDescent="0.15">
      <c r="A879" s="541" t="s">
        <v>887</v>
      </c>
      <c r="B879" s="536"/>
      <c r="C879" s="564"/>
      <c r="D879" s="564"/>
      <c r="E879" s="564"/>
      <c r="F879" s="564"/>
      <c r="G879" s="564"/>
      <c r="H879" s="564"/>
      <c r="I879" s="564"/>
      <c r="J879" s="522"/>
      <c r="K879" s="522"/>
      <c r="L879" s="522"/>
      <c r="M879" s="522"/>
      <c r="N879" s="522"/>
      <c r="O879" s="522"/>
      <c r="P879" s="522"/>
      <c r="Q879" s="522"/>
      <c r="R879" s="522"/>
      <c r="S879" s="523"/>
      <c r="T879" s="523"/>
      <c r="U879" s="523"/>
      <c r="V879" s="523"/>
      <c r="W879" s="523"/>
      <c r="X879" s="523"/>
      <c r="Y879" s="523"/>
      <c r="Z879" s="566"/>
      <c r="AA879" s="566"/>
    </row>
    <row r="880" spans="1:27" ht="15.75" customHeight="1" x14ac:dyDescent="0.25">
      <c r="A880" s="666"/>
      <c r="B880" s="667" t="s">
        <v>482</v>
      </c>
      <c r="C880" s="668"/>
      <c r="D880" s="668"/>
      <c r="E880" s="668"/>
      <c r="F880" s="668"/>
      <c r="G880" s="668"/>
      <c r="H880" s="668"/>
      <c r="I880" s="668"/>
      <c r="J880" s="669"/>
      <c r="K880" s="669"/>
      <c r="L880" s="669"/>
      <c r="M880" s="669"/>
      <c r="N880" s="669"/>
      <c r="O880" s="669"/>
      <c r="P880" s="669"/>
      <c r="Q880" s="669"/>
      <c r="R880" s="669"/>
      <c r="S880" s="670"/>
      <c r="T880" s="670"/>
      <c r="U880" s="670"/>
      <c r="V880" s="670"/>
      <c r="W880" s="670"/>
      <c r="X880" s="670"/>
      <c r="Y880" s="670"/>
      <c r="Z880" s="671"/>
      <c r="AA880" s="671"/>
    </row>
    <row r="881" spans="1:27" ht="15.75" customHeight="1" x14ac:dyDescent="0.25">
      <c r="A881" s="666"/>
      <c r="B881" s="735" t="s">
        <v>16</v>
      </c>
      <c r="C881" s="861" t="s">
        <v>428</v>
      </c>
      <c r="D881" s="862"/>
      <c r="E881" s="862"/>
      <c r="F881" s="862"/>
      <c r="G881" s="862"/>
      <c r="H881" s="862"/>
      <c r="I881" s="862"/>
      <c r="J881" s="862"/>
      <c r="K881" s="862"/>
      <c r="L881" s="862"/>
      <c r="M881" s="862"/>
      <c r="N881" s="862"/>
      <c r="O881" s="862"/>
      <c r="P881" s="862"/>
      <c r="Q881" s="862"/>
      <c r="R881" s="862"/>
      <c r="S881" s="862"/>
      <c r="T881" s="862"/>
      <c r="U881" s="862"/>
      <c r="V881" s="862"/>
      <c r="W881" s="862"/>
      <c r="X881" s="862"/>
      <c r="Y881" s="863"/>
      <c r="Z881" s="671"/>
      <c r="AA881" s="671"/>
    </row>
    <row r="882" spans="1:27" ht="15" customHeight="1" x14ac:dyDescent="0.15">
      <c r="A882" s="564"/>
      <c r="B882" s="773"/>
      <c r="C882" s="864" t="s">
        <v>66</v>
      </c>
      <c r="D882" s="728" t="s">
        <v>485</v>
      </c>
      <c r="E882" s="728"/>
      <c r="F882" s="728"/>
      <c r="G882" s="728"/>
      <c r="H882" s="728"/>
      <c r="I882" s="728"/>
      <c r="J882" s="728"/>
      <c r="K882" s="728"/>
      <c r="L882" s="728"/>
      <c r="M882" s="728"/>
      <c r="N882" s="728"/>
      <c r="O882" s="728"/>
      <c r="P882" s="728"/>
      <c r="Q882" s="728"/>
      <c r="R882" s="728"/>
      <c r="S882" s="728"/>
      <c r="T882" s="728"/>
      <c r="U882" s="728"/>
      <c r="V882" s="728"/>
      <c r="W882" s="728"/>
      <c r="X882" s="728"/>
      <c r="Y882" s="728"/>
      <c r="Z882" s="714"/>
      <c r="AA882" s="715"/>
    </row>
    <row r="883" spans="1:27" ht="15" customHeight="1" x14ac:dyDescent="0.15">
      <c r="A883" s="564"/>
      <c r="B883" s="773"/>
      <c r="C883" s="754"/>
      <c r="D883" s="825"/>
      <c r="E883" s="825"/>
      <c r="F883" s="825"/>
      <c r="G883" s="825"/>
      <c r="H883" s="825"/>
      <c r="I883" s="825"/>
      <c r="J883" s="825"/>
      <c r="K883" s="825"/>
      <c r="L883" s="825"/>
      <c r="M883" s="825"/>
      <c r="N883" s="825"/>
      <c r="O883" s="825"/>
      <c r="P883" s="825"/>
      <c r="Q883" s="825"/>
      <c r="R883" s="825"/>
      <c r="S883" s="825"/>
      <c r="T883" s="825"/>
      <c r="U883" s="825"/>
      <c r="V883" s="825"/>
      <c r="W883" s="825"/>
      <c r="X883" s="825"/>
      <c r="Y883" s="825"/>
      <c r="Z883" s="716"/>
      <c r="AA883" s="717"/>
    </row>
    <row r="884" spans="1:27" ht="21.75" customHeight="1" x14ac:dyDescent="0.15">
      <c r="A884" s="564"/>
      <c r="B884" s="773"/>
      <c r="C884" s="657" t="s">
        <v>67</v>
      </c>
      <c r="D884" s="728" t="s">
        <v>487</v>
      </c>
      <c r="E884" s="728"/>
      <c r="F884" s="728"/>
      <c r="G884" s="728"/>
      <c r="H884" s="728"/>
      <c r="I884" s="728"/>
      <c r="J884" s="728"/>
      <c r="K884" s="728"/>
      <c r="L884" s="728"/>
      <c r="M884" s="728"/>
      <c r="N884" s="728"/>
      <c r="O884" s="728"/>
      <c r="P884" s="728"/>
      <c r="Q884" s="728"/>
      <c r="R884" s="728"/>
      <c r="S884" s="728"/>
      <c r="T884" s="728"/>
      <c r="U884" s="728"/>
      <c r="V884" s="728"/>
      <c r="W884" s="728"/>
      <c r="X884" s="728"/>
      <c r="Y884" s="729"/>
      <c r="Z884" s="569"/>
      <c r="AA884" s="608"/>
    </row>
    <row r="885" spans="1:27" ht="21" customHeight="1" x14ac:dyDescent="0.15">
      <c r="A885" s="564"/>
      <c r="B885" s="736"/>
      <c r="C885" s="672"/>
      <c r="D885" s="733"/>
      <c r="E885" s="733"/>
      <c r="F885" s="733"/>
      <c r="G885" s="733"/>
      <c r="H885" s="733"/>
      <c r="I885" s="733"/>
      <c r="J885" s="733"/>
      <c r="K885" s="733"/>
      <c r="L885" s="733"/>
      <c r="M885" s="733"/>
      <c r="N885" s="733"/>
      <c r="O885" s="733"/>
      <c r="P885" s="733"/>
      <c r="Q885" s="733"/>
      <c r="R885" s="733"/>
      <c r="S885" s="733"/>
      <c r="T885" s="733"/>
      <c r="U885" s="733"/>
      <c r="V885" s="733"/>
      <c r="W885" s="733"/>
      <c r="X885" s="733"/>
      <c r="Y885" s="734"/>
      <c r="Z885" s="569"/>
      <c r="AA885" s="608"/>
    </row>
    <row r="886" spans="1:27" ht="15" customHeight="1" x14ac:dyDescent="0.15">
      <c r="A886" s="564"/>
      <c r="B886" s="722" t="s">
        <v>7</v>
      </c>
      <c r="C886" s="727" t="s">
        <v>272</v>
      </c>
      <c r="D886" s="728"/>
      <c r="E886" s="728"/>
      <c r="F886" s="728"/>
      <c r="G886" s="728"/>
      <c r="H886" s="728"/>
      <c r="I886" s="728"/>
      <c r="J886" s="728"/>
      <c r="K886" s="728"/>
      <c r="L886" s="728"/>
      <c r="M886" s="728"/>
      <c r="N886" s="728"/>
      <c r="O886" s="728"/>
      <c r="P886" s="728"/>
      <c r="Q886" s="728"/>
      <c r="R886" s="728"/>
      <c r="S886" s="728"/>
      <c r="T886" s="728"/>
      <c r="U886" s="728"/>
      <c r="V886" s="728"/>
      <c r="W886" s="728"/>
      <c r="X886" s="728"/>
      <c r="Y886" s="729"/>
      <c r="Z886" s="714"/>
      <c r="AA886" s="715"/>
    </row>
    <row r="887" spans="1:27" ht="14.25" customHeight="1" x14ac:dyDescent="0.15">
      <c r="A887" s="564"/>
      <c r="B887" s="723"/>
      <c r="C887" s="732"/>
      <c r="D887" s="733"/>
      <c r="E887" s="733"/>
      <c r="F887" s="733"/>
      <c r="G887" s="733"/>
      <c r="H887" s="733"/>
      <c r="I887" s="733"/>
      <c r="J887" s="733"/>
      <c r="K887" s="733"/>
      <c r="L887" s="733"/>
      <c r="M887" s="733"/>
      <c r="N887" s="733"/>
      <c r="O887" s="733"/>
      <c r="P887" s="733"/>
      <c r="Q887" s="733"/>
      <c r="R887" s="733"/>
      <c r="S887" s="733"/>
      <c r="T887" s="733"/>
      <c r="U887" s="733"/>
      <c r="V887" s="733"/>
      <c r="W887" s="733"/>
      <c r="X887" s="733"/>
      <c r="Y887" s="734"/>
      <c r="Z887" s="716"/>
      <c r="AA887" s="717"/>
    </row>
    <row r="888" spans="1:27" ht="18" customHeight="1" x14ac:dyDescent="0.15">
      <c r="A888" s="564"/>
      <c r="B888" s="667" t="s">
        <v>483</v>
      </c>
      <c r="C888" s="668"/>
      <c r="D888" s="668"/>
      <c r="E888" s="668"/>
      <c r="F888" s="668"/>
      <c r="G888" s="668"/>
      <c r="H888" s="668"/>
      <c r="I888" s="668"/>
      <c r="J888" s="669"/>
      <c r="K888" s="669"/>
      <c r="L888" s="568"/>
      <c r="M888" s="568"/>
      <c r="N888" s="568"/>
      <c r="O888" s="568"/>
      <c r="P888" s="568"/>
      <c r="Q888" s="568"/>
      <c r="R888" s="568"/>
      <c r="S888" s="568"/>
      <c r="T888" s="568"/>
      <c r="U888" s="568"/>
      <c r="V888" s="568"/>
      <c r="W888" s="568"/>
      <c r="X888" s="568"/>
      <c r="Y888" s="568"/>
      <c r="Z888" s="673"/>
      <c r="AA888" s="673"/>
    </row>
    <row r="889" spans="1:27" ht="15" customHeight="1" x14ac:dyDescent="0.15">
      <c r="A889" s="564"/>
      <c r="B889" s="735" t="s">
        <v>16</v>
      </c>
      <c r="C889" s="724" t="s">
        <v>1016</v>
      </c>
      <c r="D889" s="725"/>
      <c r="E889" s="725"/>
      <c r="F889" s="725"/>
      <c r="G889" s="725"/>
      <c r="H889" s="725"/>
      <c r="I889" s="725"/>
      <c r="J889" s="725"/>
      <c r="K889" s="725"/>
      <c r="L889" s="725"/>
      <c r="M889" s="725"/>
      <c r="N889" s="725"/>
      <c r="O889" s="725"/>
      <c r="P889" s="725"/>
      <c r="Q889" s="725"/>
      <c r="R889" s="725"/>
      <c r="S889" s="725"/>
      <c r="T889" s="725"/>
      <c r="U889" s="725"/>
      <c r="V889" s="725"/>
      <c r="W889" s="725"/>
      <c r="X889" s="725"/>
      <c r="Y889" s="726"/>
      <c r="Z889" s="714"/>
      <c r="AA889" s="715"/>
    </row>
    <row r="890" spans="1:27" ht="15" customHeight="1" x14ac:dyDescent="0.15">
      <c r="A890" s="564"/>
      <c r="B890" s="736"/>
      <c r="C890" s="732"/>
      <c r="D890" s="733"/>
      <c r="E890" s="733"/>
      <c r="F890" s="733"/>
      <c r="G890" s="733"/>
      <c r="H890" s="733"/>
      <c r="I890" s="733"/>
      <c r="J890" s="733"/>
      <c r="K890" s="733"/>
      <c r="L890" s="733"/>
      <c r="M890" s="733"/>
      <c r="N890" s="733"/>
      <c r="O890" s="733"/>
      <c r="P890" s="733"/>
      <c r="Q890" s="733"/>
      <c r="R890" s="733"/>
      <c r="S890" s="733"/>
      <c r="T890" s="733"/>
      <c r="U890" s="733"/>
      <c r="V890" s="733"/>
      <c r="W890" s="733"/>
      <c r="X890" s="733"/>
      <c r="Y890" s="734"/>
      <c r="Z890" s="716"/>
      <c r="AA890" s="717"/>
    </row>
    <row r="891" spans="1:27" ht="14.25" customHeight="1" x14ac:dyDescent="0.15">
      <c r="A891" s="564"/>
      <c r="B891" s="722" t="s">
        <v>7</v>
      </c>
      <c r="C891" s="724" t="s">
        <v>272</v>
      </c>
      <c r="D891" s="725"/>
      <c r="E891" s="725"/>
      <c r="F891" s="725"/>
      <c r="G891" s="725"/>
      <c r="H891" s="725"/>
      <c r="I891" s="725"/>
      <c r="J891" s="725"/>
      <c r="K891" s="725"/>
      <c r="L891" s="725"/>
      <c r="M891" s="725"/>
      <c r="N891" s="725"/>
      <c r="O891" s="725"/>
      <c r="P891" s="725"/>
      <c r="Q891" s="725"/>
      <c r="R891" s="725"/>
      <c r="S891" s="725"/>
      <c r="T891" s="725"/>
      <c r="U891" s="725"/>
      <c r="V891" s="725"/>
      <c r="W891" s="725"/>
      <c r="X891" s="725"/>
      <c r="Y891" s="726"/>
      <c r="Z891" s="714"/>
      <c r="AA891" s="715"/>
    </row>
    <row r="892" spans="1:27" ht="14.25" customHeight="1" x14ac:dyDescent="0.15">
      <c r="A892" s="564"/>
      <c r="B892" s="723"/>
      <c r="C892" s="732"/>
      <c r="D892" s="733"/>
      <c r="E892" s="733"/>
      <c r="F892" s="733"/>
      <c r="G892" s="733"/>
      <c r="H892" s="733"/>
      <c r="I892" s="733"/>
      <c r="J892" s="733"/>
      <c r="K892" s="733"/>
      <c r="L892" s="733"/>
      <c r="M892" s="733"/>
      <c r="N892" s="733"/>
      <c r="O892" s="733"/>
      <c r="P892" s="733"/>
      <c r="Q892" s="733"/>
      <c r="R892" s="733"/>
      <c r="S892" s="733"/>
      <c r="T892" s="733"/>
      <c r="U892" s="733"/>
      <c r="V892" s="733"/>
      <c r="W892" s="733"/>
      <c r="X892" s="733"/>
      <c r="Y892" s="734"/>
      <c r="Z892" s="716"/>
      <c r="AA892" s="717"/>
    </row>
    <row r="893" spans="1:27" ht="18" customHeight="1" x14ac:dyDescent="0.15">
      <c r="A893" s="564"/>
      <c r="B893" s="771" t="s">
        <v>484</v>
      </c>
      <c r="C893" s="771"/>
      <c r="D893" s="771"/>
      <c r="E893" s="771"/>
      <c r="F893" s="771"/>
      <c r="G893" s="771"/>
      <c r="H893" s="771"/>
      <c r="I893" s="771"/>
      <c r="J893" s="771"/>
      <c r="K893" s="771"/>
      <c r="L893" s="771"/>
      <c r="M893" s="771"/>
      <c r="N893" s="568"/>
      <c r="O893" s="568"/>
      <c r="P893" s="568"/>
      <c r="Q893" s="568"/>
      <c r="R893" s="568"/>
      <c r="S893" s="568"/>
      <c r="T893" s="568"/>
      <c r="U893" s="568"/>
      <c r="V893" s="568"/>
      <c r="W893" s="568"/>
      <c r="X893" s="568"/>
      <c r="Y893" s="568"/>
      <c r="Z893" s="569"/>
      <c r="AA893" s="569"/>
    </row>
    <row r="894" spans="1:27" ht="15.75" customHeight="1" x14ac:dyDescent="0.15">
      <c r="A894" s="564"/>
      <c r="B894" s="722" t="s">
        <v>387</v>
      </c>
      <c r="C894" s="820" t="s">
        <v>428</v>
      </c>
      <c r="D894" s="821"/>
      <c r="E894" s="821"/>
      <c r="F894" s="821"/>
      <c r="G894" s="821"/>
      <c r="H894" s="821"/>
      <c r="I894" s="821"/>
      <c r="J894" s="821"/>
      <c r="K894" s="821"/>
      <c r="L894" s="821"/>
      <c r="M894" s="821"/>
      <c r="N894" s="821"/>
      <c r="O894" s="821"/>
      <c r="P894" s="821"/>
      <c r="Q894" s="821"/>
      <c r="R894" s="821"/>
      <c r="S894" s="821"/>
      <c r="T894" s="821"/>
      <c r="U894" s="821"/>
      <c r="V894" s="821"/>
      <c r="W894" s="821"/>
      <c r="X894" s="821"/>
      <c r="Y894" s="822"/>
      <c r="Z894" s="569"/>
      <c r="AA894" s="569"/>
    </row>
    <row r="895" spans="1:27" ht="14.25" customHeight="1" x14ac:dyDescent="0.15">
      <c r="A895" s="564"/>
      <c r="B895" s="827"/>
      <c r="C895" s="753" t="s">
        <v>66</v>
      </c>
      <c r="D895" s="823" t="s">
        <v>486</v>
      </c>
      <c r="E895" s="823"/>
      <c r="F895" s="823"/>
      <c r="G895" s="823"/>
      <c r="H895" s="823"/>
      <c r="I895" s="823"/>
      <c r="J895" s="823"/>
      <c r="K895" s="823"/>
      <c r="L895" s="823"/>
      <c r="M895" s="823"/>
      <c r="N895" s="823"/>
      <c r="O895" s="823"/>
      <c r="P895" s="823"/>
      <c r="Q895" s="823"/>
      <c r="R895" s="823"/>
      <c r="S895" s="823"/>
      <c r="T895" s="823"/>
      <c r="U895" s="823"/>
      <c r="V895" s="823"/>
      <c r="W895" s="823"/>
      <c r="X895" s="823"/>
      <c r="Y895" s="824"/>
      <c r="Z895" s="714"/>
      <c r="AA895" s="715"/>
    </row>
    <row r="896" spans="1:27" ht="14.25" customHeight="1" x14ac:dyDescent="0.15">
      <c r="A896" s="564"/>
      <c r="B896" s="827"/>
      <c r="C896" s="754"/>
      <c r="D896" s="825"/>
      <c r="E896" s="825"/>
      <c r="F896" s="825"/>
      <c r="G896" s="825"/>
      <c r="H896" s="825"/>
      <c r="I896" s="825"/>
      <c r="J896" s="825"/>
      <c r="K896" s="825"/>
      <c r="L896" s="825"/>
      <c r="M896" s="825"/>
      <c r="N896" s="825"/>
      <c r="O896" s="825"/>
      <c r="P896" s="825"/>
      <c r="Q896" s="825"/>
      <c r="R896" s="825"/>
      <c r="S896" s="825"/>
      <c r="T896" s="825"/>
      <c r="U896" s="825"/>
      <c r="V896" s="825"/>
      <c r="W896" s="825"/>
      <c r="X896" s="825"/>
      <c r="Y896" s="826"/>
      <c r="Z896" s="716"/>
      <c r="AA896" s="717"/>
    </row>
    <row r="897" spans="1:52" ht="21" customHeight="1" x14ac:dyDescent="0.15">
      <c r="A897" s="564"/>
      <c r="B897" s="827"/>
      <c r="C897" s="753" t="s">
        <v>453</v>
      </c>
      <c r="D897" s="823" t="s">
        <v>488</v>
      </c>
      <c r="E897" s="823"/>
      <c r="F897" s="823"/>
      <c r="G897" s="823"/>
      <c r="H897" s="823"/>
      <c r="I897" s="823"/>
      <c r="J897" s="823"/>
      <c r="K897" s="823"/>
      <c r="L897" s="823"/>
      <c r="M897" s="823"/>
      <c r="N897" s="823"/>
      <c r="O897" s="823"/>
      <c r="P897" s="823"/>
      <c r="Q897" s="823"/>
      <c r="R897" s="823"/>
      <c r="S897" s="823"/>
      <c r="T897" s="823"/>
      <c r="U897" s="823"/>
      <c r="V897" s="823"/>
      <c r="W897" s="823"/>
      <c r="X897" s="823"/>
      <c r="Y897" s="824"/>
      <c r="Z897" s="714"/>
      <c r="AA897" s="715"/>
    </row>
    <row r="898" spans="1:52" ht="21" customHeight="1" x14ac:dyDescent="0.15">
      <c r="A898" s="564"/>
      <c r="B898" s="723"/>
      <c r="C898" s="755"/>
      <c r="D898" s="733"/>
      <c r="E898" s="733"/>
      <c r="F898" s="733"/>
      <c r="G898" s="733"/>
      <c r="H898" s="733"/>
      <c r="I898" s="733"/>
      <c r="J898" s="733"/>
      <c r="K898" s="733"/>
      <c r="L898" s="733"/>
      <c r="M898" s="733"/>
      <c r="N898" s="733"/>
      <c r="O898" s="733"/>
      <c r="P898" s="733"/>
      <c r="Q898" s="733"/>
      <c r="R898" s="733"/>
      <c r="S898" s="733"/>
      <c r="T898" s="733"/>
      <c r="U898" s="733"/>
      <c r="V898" s="733"/>
      <c r="W898" s="733"/>
      <c r="X898" s="733"/>
      <c r="Y898" s="734"/>
      <c r="Z898" s="716"/>
      <c r="AA898" s="717"/>
    </row>
    <row r="899" spans="1:52" ht="14.25" customHeight="1" x14ac:dyDescent="0.15">
      <c r="A899" s="564"/>
      <c r="B899" s="722" t="s">
        <v>388</v>
      </c>
      <c r="C899" s="724" t="s">
        <v>272</v>
      </c>
      <c r="D899" s="725"/>
      <c r="E899" s="725"/>
      <c r="F899" s="725"/>
      <c r="G899" s="725"/>
      <c r="H899" s="725"/>
      <c r="I899" s="725"/>
      <c r="J899" s="725"/>
      <c r="K899" s="725"/>
      <c r="L899" s="725"/>
      <c r="M899" s="725"/>
      <c r="N899" s="725"/>
      <c r="O899" s="725"/>
      <c r="P899" s="725"/>
      <c r="Q899" s="725"/>
      <c r="R899" s="725"/>
      <c r="S899" s="725"/>
      <c r="T899" s="725"/>
      <c r="U899" s="725"/>
      <c r="V899" s="725"/>
      <c r="W899" s="725"/>
      <c r="X899" s="725"/>
      <c r="Y899" s="726"/>
      <c r="Z899" s="714"/>
      <c r="AA899" s="715"/>
    </row>
    <row r="900" spans="1:52" ht="14.25" customHeight="1" x14ac:dyDescent="0.15">
      <c r="A900" s="564"/>
      <c r="B900" s="723"/>
      <c r="C900" s="732"/>
      <c r="D900" s="733"/>
      <c r="E900" s="733"/>
      <c r="F900" s="733"/>
      <c r="G900" s="733"/>
      <c r="H900" s="733"/>
      <c r="I900" s="733"/>
      <c r="J900" s="733"/>
      <c r="K900" s="733"/>
      <c r="L900" s="733"/>
      <c r="M900" s="733"/>
      <c r="N900" s="733"/>
      <c r="O900" s="733"/>
      <c r="P900" s="733"/>
      <c r="Q900" s="733"/>
      <c r="R900" s="733"/>
      <c r="S900" s="733"/>
      <c r="T900" s="733"/>
      <c r="U900" s="733"/>
      <c r="V900" s="733"/>
      <c r="W900" s="733"/>
      <c r="X900" s="733"/>
      <c r="Y900" s="734"/>
      <c r="Z900" s="716"/>
      <c r="AA900" s="717"/>
    </row>
    <row r="901" spans="1:52" ht="18" customHeight="1" x14ac:dyDescent="0.15">
      <c r="A901" s="564"/>
      <c r="B901" s="771" t="s">
        <v>490</v>
      </c>
      <c r="C901" s="771"/>
      <c r="D901" s="771"/>
      <c r="E901" s="771"/>
      <c r="F901" s="771"/>
      <c r="G901" s="771"/>
      <c r="H901" s="771"/>
      <c r="I901" s="771"/>
      <c r="J901" s="771"/>
      <c r="K901" s="771"/>
      <c r="L901" s="771"/>
      <c r="M901" s="771"/>
      <c r="N901" s="771"/>
      <c r="O901" s="771"/>
      <c r="P901" s="771"/>
      <c r="Q901" s="771"/>
      <c r="R901" s="771"/>
      <c r="S901" s="771"/>
      <c r="T901" s="771"/>
      <c r="U901" s="771"/>
      <c r="V901" s="771"/>
      <c r="W901" s="771"/>
      <c r="X901" s="771"/>
      <c r="Y901" s="771"/>
      <c r="Z901" s="569"/>
      <c r="AA901" s="569"/>
    </row>
    <row r="902" spans="1:52" ht="33.75" customHeight="1" x14ac:dyDescent="0.15">
      <c r="A902" s="564"/>
      <c r="B902" s="722" t="s">
        <v>387</v>
      </c>
      <c r="C902" s="724" t="s">
        <v>981</v>
      </c>
      <c r="D902" s="725"/>
      <c r="E902" s="725"/>
      <c r="F902" s="725"/>
      <c r="G902" s="725"/>
      <c r="H902" s="725"/>
      <c r="I902" s="725"/>
      <c r="J902" s="725"/>
      <c r="K902" s="725"/>
      <c r="L902" s="725"/>
      <c r="M902" s="725"/>
      <c r="N902" s="725"/>
      <c r="O902" s="725"/>
      <c r="P902" s="725"/>
      <c r="Q902" s="725"/>
      <c r="R902" s="725"/>
      <c r="S902" s="725"/>
      <c r="T902" s="725"/>
      <c r="U902" s="725"/>
      <c r="V902" s="725"/>
      <c r="W902" s="725"/>
      <c r="X902" s="725"/>
      <c r="Y902" s="726"/>
      <c r="Z902" s="714"/>
      <c r="AA902" s="715"/>
    </row>
    <row r="903" spans="1:52" ht="34.5" customHeight="1" x14ac:dyDescent="0.15">
      <c r="A903" s="564"/>
      <c r="B903" s="723"/>
      <c r="C903" s="732"/>
      <c r="D903" s="733"/>
      <c r="E903" s="733"/>
      <c r="F903" s="733"/>
      <c r="G903" s="733"/>
      <c r="H903" s="733"/>
      <c r="I903" s="733"/>
      <c r="J903" s="733"/>
      <c r="K903" s="733"/>
      <c r="L903" s="733"/>
      <c r="M903" s="733"/>
      <c r="N903" s="733"/>
      <c r="O903" s="733"/>
      <c r="P903" s="733"/>
      <c r="Q903" s="733"/>
      <c r="R903" s="733"/>
      <c r="S903" s="733"/>
      <c r="T903" s="733"/>
      <c r="U903" s="733"/>
      <c r="V903" s="733"/>
      <c r="W903" s="733"/>
      <c r="X903" s="733"/>
      <c r="Y903" s="734"/>
      <c r="Z903" s="716"/>
      <c r="AA903" s="717"/>
    </row>
    <row r="904" spans="1:52" ht="14.25" customHeight="1" x14ac:dyDescent="0.15">
      <c r="A904" s="564"/>
      <c r="B904" s="722" t="s">
        <v>388</v>
      </c>
      <c r="C904" s="724" t="s">
        <v>272</v>
      </c>
      <c r="D904" s="725"/>
      <c r="E904" s="725"/>
      <c r="F904" s="725"/>
      <c r="G904" s="725"/>
      <c r="H904" s="725"/>
      <c r="I904" s="725"/>
      <c r="J904" s="725"/>
      <c r="K904" s="725"/>
      <c r="L904" s="725"/>
      <c r="M904" s="725"/>
      <c r="N904" s="725"/>
      <c r="O904" s="725"/>
      <c r="P904" s="725"/>
      <c r="Q904" s="725"/>
      <c r="R904" s="725"/>
      <c r="S904" s="725"/>
      <c r="T904" s="725"/>
      <c r="U904" s="725"/>
      <c r="V904" s="725"/>
      <c r="W904" s="725"/>
      <c r="X904" s="725"/>
      <c r="Y904" s="726"/>
      <c r="Z904" s="714"/>
      <c r="AA904" s="715"/>
    </row>
    <row r="905" spans="1:52" ht="14.25" customHeight="1" x14ac:dyDescent="0.15">
      <c r="A905" s="564"/>
      <c r="B905" s="723"/>
      <c r="C905" s="732"/>
      <c r="D905" s="733"/>
      <c r="E905" s="733"/>
      <c r="F905" s="733"/>
      <c r="G905" s="733"/>
      <c r="H905" s="733"/>
      <c r="I905" s="733"/>
      <c r="J905" s="733"/>
      <c r="K905" s="733"/>
      <c r="L905" s="733"/>
      <c r="M905" s="733"/>
      <c r="N905" s="733"/>
      <c r="O905" s="733"/>
      <c r="P905" s="733"/>
      <c r="Q905" s="733"/>
      <c r="R905" s="733"/>
      <c r="S905" s="733"/>
      <c r="T905" s="733"/>
      <c r="U905" s="733"/>
      <c r="V905" s="733"/>
      <c r="W905" s="733"/>
      <c r="X905" s="733"/>
      <c r="Y905" s="734"/>
      <c r="Z905" s="716"/>
      <c r="AA905" s="717"/>
    </row>
    <row r="906" spans="1:52" ht="18" customHeight="1" x14ac:dyDescent="0.15">
      <c r="A906" s="564"/>
      <c r="B906" s="771" t="s">
        <v>489</v>
      </c>
      <c r="C906" s="771"/>
      <c r="D906" s="771"/>
      <c r="E906" s="771"/>
      <c r="F906" s="771"/>
      <c r="G906" s="771"/>
      <c r="H906" s="771"/>
      <c r="I906" s="771"/>
      <c r="J906" s="771"/>
      <c r="K906" s="771"/>
      <c r="L906" s="771"/>
      <c r="M906" s="771"/>
      <c r="N906" s="771"/>
      <c r="O906" s="771"/>
      <c r="P906" s="771"/>
      <c r="Q906" s="771"/>
      <c r="R906" s="771"/>
      <c r="S906" s="568"/>
      <c r="T906" s="568"/>
      <c r="U906" s="568"/>
      <c r="V906" s="568"/>
      <c r="W906" s="568"/>
      <c r="X906" s="568"/>
      <c r="Y906" s="568"/>
      <c r="Z906" s="569"/>
      <c r="AA906" s="569"/>
    </row>
    <row r="907" spans="1:52" ht="33.75" customHeight="1" x14ac:dyDescent="0.15">
      <c r="A907" s="564"/>
      <c r="B907" s="722" t="s">
        <v>387</v>
      </c>
      <c r="C907" s="724" t="s">
        <v>980</v>
      </c>
      <c r="D907" s="725"/>
      <c r="E907" s="725"/>
      <c r="F907" s="725"/>
      <c r="G907" s="725"/>
      <c r="H907" s="725"/>
      <c r="I907" s="725"/>
      <c r="J907" s="725"/>
      <c r="K907" s="725"/>
      <c r="L907" s="725"/>
      <c r="M907" s="725"/>
      <c r="N907" s="725"/>
      <c r="O907" s="725"/>
      <c r="P907" s="725"/>
      <c r="Q907" s="725"/>
      <c r="R907" s="725"/>
      <c r="S907" s="725"/>
      <c r="T907" s="725"/>
      <c r="U907" s="725"/>
      <c r="V907" s="725"/>
      <c r="W907" s="725"/>
      <c r="X907" s="725"/>
      <c r="Y907" s="726"/>
      <c r="Z907" s="714"/>
      <c r="AA907" s="715"/>
    </row>
    <row r="908" spans="1:52" ht="34.5" customHeight="1" x14ac:dyDescent="0.15">
      <c r="A908" s="564"/>
      <c r="B908" s="723"/>
      <c r="C908" s="732"/>
      <c r="D908" s="733"/>
      <c r="E908" s="733"/>
      <c r="F908" s="733"/>
      <c r="G908" s="733"/>
      <c r="H908" s="733"/>
      <c r="I908" s="733"/>
      <c r="J908" s="733"/>
      <c r="K908" s="733"/>
      <c r="L908" s="733"/>
      <c r="M908" s="733"/>
      <c r="N908" s="733"/>
      <c r="O908" s="733"/>
      <c r="P908" s="733"/>
      <c r="Q908" s="733"/>
      <c r="R908" s="733"/>
      <c r="S908" s="733"/>
      <c r="T908" s="733"/>
      <c r="U908" s="733"/>
      <c r="V908" s="733"/>
      <c r="W908" s="733"/>
      <c r="X908" s="733"/>
      <c r="Y908" s="734"/>
      <c r="Z908" s="716"/>
      <c r="AA908" s="717"/>
    </row>
    <row r="909" spans="1:52" ht="14.25" customHeight="1" x14ac:dyDescent="0.15">
      <c r="A909" s="564"/>
      <c r="B909" s="722" t="s">
        <v>388</v>
      </c>
      <c r="C909" s="724" t="s">
        <v>272</v>
      </c>
      <c r="D909" s="725"/>
      <c r="E909" s="725"/>
      <c r="F909" s="725"/>
      <c r="G909" s="725"/>
      <c r="H909" s="725"/>
      <c r="I909" s="725"/>
      <c r="J909" s="725"/>
      <c r="K909" s="725"/>
      <c r="L909" s="725"/>
      <c r="M909" s="725"/>
      <c r="N909" s="725"/>
      <c r="O909" s="725"/>
      <c r="P909" s="725"/>
      <c r="Q909" s="725"/>
      <c r="R909" s="725"/>
      <c r="S909" s="725"/>
      <c r="T909" s="725"/>
      <c r="U909" s="725"/>
      <c r="V909" s="725"/>
      <c r="W909" s="725"/>
      <c r="X909" s="725"/>
      <c r="Y909" s="726"/>
      <c r="Z909" s="569"/>
      <c r="AA909" s="569"/>
    </row>
    <row r="910" spans="1:52" ht="14.25" customHeight="1" x14ac:dyDescent="0.15">
      <c r="A910" s="564"/>
      <c r="B910" s="723"/>
      <c r="C910" s="732"/>
      <c r="D910" s="733"/>
      <c r="E910" s="733"/>
      <c r="F910" s="733"/>
      <c r="G910" s="733"/>
      <c r="H910" s="733"/>
      <c r="I910" s="733"/>
      <c r="J910" s="733"/>
      <c r="K910" s="733"/>
      <c r="L910" s="733"/>
      <c r="M910" s="733"/>
      <c r="N910" s="733"/>
      <c r="O910" s="733"/>
      <c r="P910" s="733"/>
      <c r="Q910" s="733"/>
      <c r="R910" s="733"/>
      <c r="S910" s="733"/>
      <c r="T910" s="733"/>
      <c r="U910" s="733"/>
      <c r="V910" s="733"/>
      <c r="W910" s="733"/>
      <c r="X910" s="733"/>
      <c r="Y910" s="734"/>
      <c r="Z910" s="569"/>
      <c r="AA910" s="569"/>
    </row>
    <row r="911" spans="1:52" s="53" customFormat="1" ht="18" customHeight="1" x14ac:dyDescent="0.25">
      <c r="A911" s="666"/>
      <c r="B911" s="667" t="s">
        <v>508</v>
      </c>
      <c r="C911" s="668"/>
      <c r="D911" s="668"/>
      <c r="E911" s="668"/>
      <c r="F911" s="668"/>
      <c r="G911" s="668"/>
      <c r="H911" s="668"/>
      <c r="I911" s="668"/>
      <c r="J911" s="669"/>
      <c r="K911" s="669"/>
      <c r="L911" s="669"/>
      <c r="M911" s="669"/>
      <c r="N911" s="669"/>
      <c r="O911" s="669"/>
      <c r="P911" s="669"/>
      <c r="Q911" s="669"/>
      <c r="R911" s="669"/>
      <c r="S911" s="670"/>
      <c r="T911" s="670"/>
      <c r="U911" s="670"/>
      <c r="V911" s="670"/>
      <c r="W911" s="670"/>
      <c r="X911" s="670"/>
      <c r="Y911" s="670"/>
      <c r="Z911" s="671"/>
      <c r="AA911" s="671"/>
    </row>
    <row r="912" spans="1:52" s="54" customFormat="1" ht="30" customHeight="1" x14ac:dyDescent="0.15">
      <c r="A912" s="564"/>
      <c r="B912" s="735" t="s">
        <v>16</v>
      </c>
      <c r="C912" s="724" t="s">
        <v>224</v>
      </c>
      <c r="D912" s="725"/>
      <c r="E912" s="725"/>
      <c r="F912" s="725"/>
      <c r="G912" s="725"/>
      <c r="H912" s="725"/>
      <c r="I912" s="725"/>
      <c r="J912" s="725"/>
      <c r="K912" s="725"/>
      <c r="L912" s="725"/>
      <c r="M912" s="725"/>
      <c r="N912" s="725"/>
      <c r="O912" s="725"/>
      <c r="P912" s="725"/>
      <c r="Q912" s="725"/>
      <c r="R912" s="725"/>
      <c r="S912" s="725"/>
      <c r="T912" s="725"/>
      <c r="U912" s="725"/>
      <c r="V912" s="725"/>
      <c r="W912" s="725"/>
      <c r="X912" s="725"/>
      <c r="Y912" s="726"/>
      <c r="Z912" s="714"/>
      <c r="AA912" s="715"/>
      <c r="AE912" s="46"/>
      <c r="AF912" s="46"/>
      <c r="AG912" s="46"/>
      <c r="AH912" s="46"/>
      <c r="AI912" s="46"/>
      <c r="AJ912" s="46"/>
      <c r="AK912" s="46"/>
      <c r="AL912" s="46"/>
      <c r="AM912" s="46"/>
      <c r="AN912" s="46"/>
      <c r="AO912" s="46"/>
      <c r="AP912" s="46"/>
      <c r="AQ912" s="46"/>
      <c r="AR912" s="46"/>
      <c r="AS912" s="46"/>
      <c r="AT912" s="46"/>
      <c r="AU912" s="46"/>
      <c r="AV912" s="46"/>
      <c r="AW912" s="46"/>
      <c r="AX912" s="46"/>
      <c r="AY912" s="46"/>
      <c r="AZ912" s="46"/>
    </row>
    <row r="913" spans="1:52" s="64" customFormat="1" ht="30" customHeight="1" x14ac:dyDescent="0.15">
      <c r="A913" s="564"/>
      <c r="B913" s="736"/>
      <c r="C913" s="732"/>
      <c r="D913" s="733"/>
      <c r="E913" s="733"/>
      <c r="F913" s="733"/>
      <c r="G913" s="733"/>
      <c r="H913" s="733"/>
      <c r="I913" s="733"/>
      <c r="J913" s="733"/>
      <c r="K913" s="733"/>
      <c r="L913" s="733"/>
      <c r="M913" s="733"/>
      <c r="N913" s="733"/>
      <c r="O913" s="733"/>
      <c r="P913" s="733"/>
      <c r="Q913" s="733"/>
      <c r="R913" s="733"/>
      <c r="S913" s="733"/>
      <c r="T913" s="733"/>
      <c r="U913" s="733"/>
      <c r="V913" s="733"/>
      <c r="W913" s="733"/>
      <c r="X913" s="733"/>
      <c r="Y913" s="734"/>
      <c r="Z913" s="716"/>
      <c r="AA913" s="717"/>
    </row>
    <row r="914" spans="1:52" s="54" customFormat="1" ht="21.75" customHeight="1" x14ac:dyDescent="0.15">
      <c r="A914" s="564"/>
      <c r="B914" s="735" t="s">
        <v>7</v>
      </c>
      <c r="C914" s="756" t="s">
        <v>326</v>
      </c>
      <c r="D914" s="756"/>
      <c r="E914" s="756"/>
      <c r="F914" s="756"/>
      <c r="G914" s="756"/>
      <c r="H914" s="756"/>
      <c r="I914" s="756"/>
      <c r="J914" s="756"/>
      <c r="K914" s="756"/>
      <c r="L914" s="756"/>
      <c r="M914" s="756"/>
      <c r="N914" s="756"/>
      <c r="O914" s="756"/>
      <c r="P914" s="756"/>
      <c r="Q914" s="756"/>
      <c r="R914" s="756"/>
      <c r="S914" s="756"/>
      <c r="T914" s="756"/>
      <c r="U914" s="756"/>
      <c r="V914" s="756"/>
      <c r="W914" s="756"/>
      <c r="X914" s="756"/>
      <c r="Y914" s="756"/>
      <c r="Z914" s="714"/>
      <c r="AA914" s="715"/>
      <c r="AE914" s="46"/>
      <c r="AF914" s="46"/>
      <c r="AG914" s="46"/>
      <c r="AH914" s="46"/>
      <c r="AI914" s="46"/>
      <c r="AJ914" s="46"/>
      <c r="AK914" s="46"/>
      <c r="AL914" s="46"/>
      <c r="AM914" s="46"/>
      <c r="AN914" s="46"/>
      <c r="AO914" s="46"/>
      <c r="AP914" s="46"/>
      <c r="AQ914" s="46"/>
      <c r="AR914" s="46"/>
      <c r="AS914" s="46"/>
      <c r="AT914" s="46"/>
      <c r="AU914" s="46"/>
      <c r="AV914" s="46"/>
      <c r="AW914" s="46"/>
      <c r="AX914" s="46"/>
      <c r="AY914" s="46"/>
      <c r="AZ914" s="46"/>
    </row>
    <row r="915" spans="1:52" s="64" customFormat="1" ht="22.5" customHeight="1" x14ac:dyDescent="0.15">
      <c r="A915" s="564"/>
      <c r="B915" s="736"/>
      <c r="C915" s="756"/>
      <c r="D915" s="756"/>
      <c r="E915" s="756"/>
      <c r="F915" s="756"/>
      <c r="G915" s="756"/>
      <c r="H915" s="756"/>
      <c r="I915" s="756"/>
      <c r="J915" s="756"/>
      <c r="K915" s="756"/>
      <c r="L915" s="756"/>
      <c r="M915" s="756"/>
      <c r="N915" s="756"/>
      <c r="O915" s="756"/>
      <c r="P915" s="756"/>
      <c r="Q915" s="756"/>
      <c r="R915" s="756"/>
      <c r="S915" s="756"/>
      <c r="T915" s="756"/>
      <c r="U915" s="756"/>
      <c r="V915" s="756"/>
      <c r="W915" s="756"/>
      <c r="X915" s="756"/>
      <c r="Y915" s="756"/>
      <c r="Z915" s="716"/>
      <c r="AA915" s="717"/>
    </row>
    <row r="916" spans="1:52" ht="11.25" customHeight="1" x14ac:dyDescent="0.15">
      <c r="A916" s="564"/>
      <c r="B916" s="559"/>
      <c r="C916" s="559"/>
      <c r="D916" s="559"/>
      <c r="E916" s="559"/>
      <c r="F916" s="559"/>
      <c r="G916" s="559"/>
      <c r="H916" s="559"/>
      <c r="I916" s="559"/>
      <c r="J916" s="559"/>
      <c r="K916" s="559"/>
      <c r="L916" s="559"/>
      <c r="M916" s="559"/>
      <c r="N916" s="559"/>
      <c r="O916" s="559"/>
      <c r="P916" s="559"/>
      <c r="Q916" s="559"/>
      <c r="R916" s="559"/>
      <c r="S916" s="559"/>
      <c r="T916" s="559"/>
      <c r="U916" s="559"/>
      <c r="V916" s="559"/>
      <c r="W916" s="559"/>
      <c r="X916" s="559"/>
      <c r="Y916" s="559"/>
      <c r="Z916" s="559"/>
      <c r="AA916" s="559"/>
    </row>
    <row r="917" spans="1:52" s="61" customFormat="1" ht="18" customHeight="1" x14ac:dyDescent="0.15">
      <c r="A917" s="541" t="s">
        <v>888</v>
      </c>
      <c r="B917" s="536"/>
      <c r="C917" s="564"/>
      <c r="D917" s="564"/>
      <c r="E917" s="564"/>
      <c r="F917" s="564"/>
      <c r="G917" s="564"/>
      <c r="H917" s="564"/>
      <c r="I917" s="564"/>
      <c r="J917" s="522"/>
      <c r="K917" s="522"/>
      <c r="L917" s="522"/>
      <c r="M917" s="522"/>
      <c r="N917" s="522"/>
      <c r="O917" s="522"/>
      <c r="P917" s="522"/>
      <c r="Q917" s="522"/>
      <c r="R917" s="522"/>
      <c r="S917" s="523"/>
      <c r="T917" s="523"/>
      <c r="U917" s="523"/>
      <c r="V917" s="523"/>
      <c r="W917" s="523"/>
      <c r="X917" s="523"/>
      <c r="Y917" s="523"/>
      <c r="Z917" s="574"/>
      <c r="AA917" s="574"/>
      <c r="AB917" s="467"/>
      <c r="AC917" s="467"/>
      <c r="AD917" s="467"/>
      <c r="AE917" s="467"/>
      <c r="AF917" s="62"/>
      <c r="AG917" s="62"/>
      <c r="AH917" s="62"/>
      <c r="AI917" s="62"/>
      <c r="AJ917" s="62"/>
      <c r="AK917" s="62"/>
      <c r="AL917" s="62"/>
      <c r="AM917" s="62"/>
      <c r="AN917" s="62"/>
      <c r="AO917" s="62"/>
      <c r="AP917" s="62"/>
      <c r="AQ917" s="62"/>
      <c r="AR917" s="62"/>
      <c r="AS917" s="62"/>
      <c r="AT917" s="62"/>
      <c r="AU917" s="62"/>
      <c r="AV917" s="62"/>
      <c r="AW917" s="62"/>
      <c r="AX917" s="62"/>
      <c r="AY917" s="62"/>
      <c r="AZ917" s="62"/>
    </row>
    <row r="918" spans="1:52" s="61" customFormat="1" ht="18" customHeight="1" x14ac:dyDescent="0.15">
      <c r="A918" s="541"/>
      <c r="B918" s="674" t="s">
        <v>667</v>
      </c>
      <c r="C918" s="675"/>
      <c r="D918" s="564"/>
      <c r="E918" s="564"/>
      <c r="F918" s="564"/>
      <c r="G918" s="564"/>
      <c r="H918" s="564"/>
      <c r="I918" s="564"/>
      <c r="J918" s="522"/>
      <c r="K918" s="522"/>
      <c r="L918" s="522"/>
      <c r="M918" s="522"/>
      <c r="N918" s="522"/>
      <c r="O918" s="522"/>
      <c r="P918" s="522"/>
      <c r="Q918" s="522"/>
      <c r="R918" s="522"/>
      <c r="S918" s="523"/>
      <c r="T918" s="523"/>
      <c r="U918" s="523"/>
      <c r="V918" s="523"/>
      <c r="W918" s="523"/>
      <c r="X918" s="523"/>
      <c r="Y918" s="523"/>
      <c r="Z918" s="574"/>
      <c r="AA918" s="574"/>
      <c r="AB918" s="467"/>
      <c r="AC918" s="467"/>
      <c r="AD918" s="467"/>
      <c r="AE918" s="467"/>
      <c r="AF918" s="62"/>
      <c r="AG918" s="62"/>
      <c r="AH918" s="62"/>
      <c r="AI918" s="62"/>
      <c r="AJ918" s="62"/>
      <c r="AK918" s="62"/>
      <c r="AL918" s="62"/>
      <c r="AM918" s="62"/>
      <c r="AN918" s="62"/>
      <c r="AO918" s="62"/>
      <c r="AP918" s="62"/>
      <c r="AQ918" s="62"/>
      <c r="AR918" s="62"/>
      <c r="AS918" s="62"/>
      <c r="AT918" s="62"/>
      <c r="AU918" s="62"/>
      <c r="AV918" s="62"/>
      <c r="AW918" s="62"/>
      <c r="AX918" s="62"/>
      <c r="AY918" s="62"/>
      <c r="AZ918" s="62"/>
    </row>
    <row r="919" spans="1:52" s="65" customFormat="1" ht="45" customHeight="1" x14ac:dyDescent="0.15">
      <c r="A919" s="563"/>
      <c r="B919" s="735" t="s">
        <v>16</v>
      </c>
      <c r="C919" s="832" t="s">
        <v>977</v>
      </c>
      <c r="D919" s="833"/>
      <c r="E919" s="833"/>
      <c r="F919" s="833"/>
      <c r="G919" s="833"/>
      <c r="H919" s="833"/>
      <c r="I919" s="833"/>
      <c r="J919" s="833"/>
      <c r="K919" s="833"/>
      <c r="L919" s="833"/>
      <c r="M919" s="833"/>
      <c r="N919" s="833"/>
      <c r="O919" s="833"/>
      <c r="P919" s="833"/>
      <c r="Q919" s="833"/>
      <c r="R919" s="833"/>
      <c r="S919" s="833"/>
      <c r="T919" s="833"/>
      <c r="U919" s="833"/>
      <c r="V919" s="833"/>
      <c r="W919" s="833"/>
      <c r="X919" s="833"/>
      <c r="Y919" s="895"/>
      <c r="Z919" s="828" t="s">
        <v>103</v>
      </c>
      <c r="AA919" s="829"/>
    </row>
    <row r="920" spans="1:52" s="65" customFormat="1" ht="38.25" customHeight="1" x14ac:dyDescent="0.15">
      <c r="A920" s="563"/>
      <c r="B920" s="773"/>
      <c r="C920" s="834"/>
      <c r="D920" s="835"/>
      <c r="E920" s="835"/>
      <c r="F920" s="835"/>
      <c r="G920" s="835"/>
      <c r="H920" s="835"/>
      <c r="I920" s="835"/>
      <c r="J920" s="835"/>
      <c r="K920" s="835"/>
      <c r="L920" s="835"/>
      <c r="M920" s="835"/>
      <c r="N920" s="835"/>
      <c r="O920" s="835"/>
      <c r="P920" s="835"/>
      <c r="Q920" s="835"/>
      <c r="R920" s="835"/>
      <c r="S920" s="835"/>
      <c r="T920" s="835"/>
      <c r="U920" s="835"/>
      <c r="V920" s="835"/>
      <c r="W920" s="835"/>
      <c r="X920" s="835"/>
      <c r="Y920" s="896"/>
      <c r="Z920" s="830"/>
      <c r="AA920" s="831"/>
    </row>
    <row r="921" spans="1:52" s="65" customFormat="1" ht="45.75" customHeight="1" x14ac:dyDescent="0.15">
      <c r="A921" s="563"/>
      <c r="B921" s="735" t="s">
        <v>7</v>
      </c>
      <c r="C921" s="724" t="s">
        <v>948</v>
      </c>
      <c r="D921" s="725"/>
      <c r="E921" s="725"/>
      <c r="F921" s="725"/>
      <c r="G921" s="725"/>
      <c r="H921" s="725"/>
      <c r="I921" s="725"/>
      <c r="J921" s="725"/>
      <c r="K921" s="725"/>
      <c r="L921" s="725"/>
      <c r="M921" s="725"/>
      <c r="N921" s="725"/>
      <c r="O921" s="725"/>
      <c r="P921" s="725"/>
      <c r="Q921" s="725"/>
      <c r="R921" s="725"/>
      <c r="S921" s="725"/>
      <c r="T921" s="725"/>
      <c r="U921" s="725"/>
      <c r="V921" s="725"/>
      <c r="W921" s="725"/>
      <c r="X921" s="725"/>
      <c r="Y921" s="725"/>
      <c r="Z921" s="770"/>
      <c r="AA921" s="770"/>
    </row>
    <row r="922" spans="1:52" s="65" customFormat="1" ht="45.75" customHeight="1" x14ac:dyDescent="0.15">
      <c r="A922" s="563"/>
      <c r="B922" s="773"/>
      <c r="C922" s="732"/>
      <c r="D922" s="733"/>
      <c r="E922" s="733"/>
      <c r="F922" s="733"/>
      <c r="G922" s="733"/>
      <c r="H922" s="733"/>
      <c r="I922" s="733"/>
      <c r="J922" s="733"/>
      <c r="K922" s="733"/>
      <c r="L922" s="733"/>
      <c r="M922" s="733"/>
      <c r="N922" s="733"/>
      <c r="O922" s="733"/>
      <c r="P922" s="733"/>
      <c r="Q922" s="733"/>
      <c r="R922" s="733"/>
      <c r="S922" s="733"/>
      <c r="T922" s="733"/>
      <c r="U922" s="733"/>
      <c r="V922" s="733"/>
      <c r="W922" s="733"/>
      <c r="X922" s="733"/>
      <c r="Y922" s="733"/>
      <c r="Z922" s="770"/>
      <c r="AA922" s="770"/>
    </row>
    <row r="923" spans="1:52" s="65" customFormat="1" ht="15" customHeight="1" x14ac:dyDescent="0.15">
      <c r="A923" s="563"/>
      <c r="B923" s="735" t="s">
        <v>17</v>
      </c>
      <c r="C923" s="724" t="s">
        <v>668</v>
      </c>
      <c r="D923" s="725"/>
      <c r="E923" s="725"/>
      <c r="F923" s="725"/>
      <c r="G923" s="725"/>
      <c r="H923" s="725"/>
      <c r="I923" s="725"/>
      <c r="J923" s="725"/>
      <c r="K923" s="725"/>
      <c r="L923" s="725"/>
      <c r="M923" s="725"/>
      <c r="N923" s="725"/>
      <c r="O923" s="725"/>
      <c r="P923" s="725"/>
      <c r="Q923" s="725"/>
      <c r="R923" s="725"/>
      <c r="S923" s="725"/>
      <c r="T923" s="725"/>
      <c r="U923" s="725"/>
      <c r="V923" s="725"/>
      <c r="W923" s="725"/>
      <c r="X923" s="725"/>
      <c r="Y923" s="725"/>
      <c r="Z923" s="770"/>
      <c r="AA923" s="770"/>
    </row>
    <row r="924" spans="1:52" s="65" customFormat="1" ht="15" customHeight="1" x14ac:dyDescent="0.15">
      <c r="A924" s="563"/>
      <c r="B924" s="736"/>
      <c r="C924" s="732"/>
      <c r="D924" s="733"/>
      <c r="E924" s="733"/>
      <c r="F924" s="733"/>
      <c r="G924" s="733"/>
      <c r="H924" s="733"/>
      <c r="I924" s="733"/>
      <c r="J924" s="733"/>
      <c r="K924" s="733"/>
      <c r="L924" s="733"/>
      <c r="M924" s="733"/>
      <c r="N924" s="733"/>
      <c r="O924" s="733"/>
      <c r="P924" s="733"/>
      <c r="Q924" s="733"/>
      <c r="R924" s="733"/>
      <c r="S924" s="733"/>
      <c r="T924" s="733"/>
      <c r="U924" s="733"/>
      <c r="V924" s="733"/>
      <c r="W924" s="733"/>
      <c r="X924" s="733"/>
      <c r="Y924" s="733"/>
      <c r="Z924" s="770"/>
      <c r="AA924" s="770"/>
    </row>
    <row r="925" spans="1:52" s="65" customFormat="1" ht="15" customHeight="1" x14ac:dyDescent="0.15">
      <c r="A925" s="563"/>
      <c r="B925" s="735" t="s">
        <v>9</v>
      </c>
      <c r="C925" s="724" t="s">
        <v>669</v>
      </c>
      <c r="D925" s="725"/>
      <c r="E925" s="725"/>
      <c r="F925" s="725"/>
      <c r="G925" s="725"/>
      <c r="H925" s="725"/>
      <c r="I925" s="725"/>
      <c r="J925" s="725"/>
      <c r="K925" s="725"/>
      <c r="L925" s="725"/>
      <c r="M925" s="725"/>
      <c r="N925" s="725"/>
      <c r="O925" s="725"/>
      <c r="P925" s="725"/>
      <c r="Q925" s="725"/>
      <c r="R925" s="725"/>
      <c r="S925" s="725"/>
      <c r="T925" s="725"/>
      <c r="U925" s="725"/>
      <c r="V925" s="725"/>
      <c r="W925" s="725"/>
      <c r="X925" s="725"/>
      <c r="Y925" s="725"/>
      <c r="Z925" s="770"/>
      <c r="AA925" s="770"/>
    </row>
    <row r="926" spans="1:52" s="65" customFormat="1" ht="15" customHeight="1" x14ac:dyDescent="0.15">
      <c r="A926" s="563"/>
      <c r="B926" s="773"/>
      <c r="C926" s="732"/>
      <c r="D926" s="733"/>
      <c r="E926" s="733"/>
      <c r="F926" s="733"/>
      <c r="G926" s="733"/>
      <c r="H926" s="733"/>
      <c r="I926" s="733"/>
      <c r="J926" s="733"/>
      <c r="K926" s="733"/>
      <c r="L926" s="733"/>
      <c r="M926" s="733"/>
      <c r="N926" s="733"/>
      <c r="O926" s="733"/>
      <c r="P926" s="733"/>
      <c r="Q926" s="733"/>
      <c r="R926" s="733"/>
      <c r="S926" s="733"/>
      <c r="T926" s="733"/>
      <c r="U926" s="733"/>
      <c r="V926" s="733"/>
      <c r="W926" s="733"/>
      <c r="X926" s="733"/>
      <c r="Y926" s="733"/>
      <c r="Z926" s="770"/>
      <c r="AA926" s="770"/>
    </row>
    <row r="927" spans="1:52" s="65" customFormat="1" ht="15" customHeight="1" x14ac:dyDescent="0.15">
      <c r="A927" s="563"/>
      <c r="B927" s="735" t="s">
        <v>8</v>
      </c>
      <c r="C927" s="724" t="s">
        <v>670</v>
      </c>
      <c r="D927" s="725"/>
      <c r="E927" s="725"/>
      <c r="F927" s="725"/>
      <c r="G927" s="725"/>
      <c r="H927" s="725"/>
      <c r="I927" s="725"/>
      <c r="J927" s="725"/>
      <c r="K927" s="725"/>
      <c r="L927" s="725"/>
      <c r="M927" s="725"/>
      <c r="N927" s="725"/>
      <c r="O927" s="725"/>
      <c r="P927" s="725"/>
      <c r="Q927" s="725"/>
      <c r="R927" s="725"/>
      <c r="S927" s="725"/>
      <c r="T927" s="725"/>
      <c r="U927" s="725"/>
      <c r="V927" s="725"/>
      <c r="W927" s="725"/>
      <c r="X927" s="725"/>
      <c r="Y927" s="725"/>
      <c r="Z927" s="770"/>
      <c r="AA927" s="770"/>
    </row>
    <row r="928" spans="1:52" s="65" customFormat="1" ht="15" customHeight="1" x14ac:dyDescent="0.15">
      <c r="A928" s="563"/>
      <c r="B928" s="773"/>
      <c r="C928" s="732"/>
      <c r="D928" s="733"/>
      <c r="E928" s="733"/>
      <c r="F928" s="733"/>
      <c r="G928" s="733"/>
      <c r="H928" s="733"/>
      <c r="I928" s="733"/>
      <c r="J928" s="733"/>
      <c r="K928" s="733"/>
      <c r="L928" s="733"/>
      <c r="M928" s="733"/>
      <c r="N928" s="733"/>
      <c r="O928" s="733"/>
      <c r="P928" s="733"/>
      <c r="Q928" s="733"/>
      <c r="R928" s="733"/>
      <c r="S928" s="733"/>
      <c r="T928" s="733"/>
      <c r="U928" s="733"/>
      <c r="V928" s="733"/>
      <c r="W928" s="733"/>
      <c r="X928" s="733"/>
      <c r="Y928" s="733"/>
      <c r="Z928" s="770"/>
      <c r="AA928" s="770"/>
    </row>
    <row r="929" spans="1:52" s="65" customFormat="1" ht="37.5" customHeight="1" x14ac:dyDescent="0.15">
      <c r="A929" s="563"/>
      <c r="B929" s="735" t="s">
        <v>10</v>
      </c>
      <c r="C929" s="832" t="s">
        <v>976</v>
      </c>
      <c r="D929" s="833"/>
      <c r="E929" s="833"/>
      <c r="F929" s="833"/>
      <c r="G929" s="833"/>
      <c r="H929" s="833"/>
      <c r="I929" s="833"/>
      <c r="J929" s="833"/>
      <c r="K929" s="833"/>
      <c r="L929" s="833"/>
      <c r="M929" s="833"/>
      <c r="N929" s="833"/>
      <c r="O929" s="833"/>
      <c r="P929" s="833"/>
      <c r="Q929" s="833"/>
      <c r="R929" s="833"/>
      <c r="S929" s="833"/>
      <c r="T929" s="833"/>
      <c r="U929" s="833"/>
      <c r="V929" s="833"/>
      <c r="W929" s="833"/>
      <c r="X929" s="833"/>
      <c r="Y929" s="833"/>
      <c r="Z929" s="770"/>
      <c r="AA929" s="770"/>
    </row>
    <row r="930" spans="1:52" s="65" customFormat="1" ht="15" customHeight="1" x14ac:dyDescent="0.15">
      <c r="A930" s="563"/>
      <c r="B930" s="773"/>
      <c r="C930" s="834"/>
      <c r="D930" s="835"/>
      <c r="E930" s="835"/>
      <c r="F930" s="835"/>
      <c r="G930" s="835"/>
      <c r="H930" s="835"/>
      <c r="I930" s="835"/>
      <c r="J930" s="835"/>
      <c r="K930" s="835"/>
      <c r="L930" s="835"/>
      <c r="M930" s="835"/>
      <c r="N930" s="835"/>
      <c r="O930" s="835"/>
      <c r="P930" s="835"/>
      <c r="Q930" s="835"/>
      <c r="R930" s="835"/>
      <c r="S930" s="835"/>
      <c r="T930" s="835"/>
      <c r="U930" s="835"/>
      <c r="V930" s="835"/>
      <c r="W930" s="835"/>
      <c r="X930" s="835"/>
      <c r="Y930" s="835"/>
      <c r="Z930" s="770"/>
      <c r="AA930" s="770"/>
    </row>
    <row r="931" spans="1:52" s="65" customFormat="1" ht="22.5" customHeight="1" x14ac:dyDescent="0.15">
      <c r="A931" s="563"/>
      <c r="B931" s="735" t="s">
        <v>11</v>
      </c>
      <c r="C931" s="724" t="s">
        <v>671</v>
      </c>
      <c r="D931" s="725"/>
      <c r="E931" s="725"/>
      <c r="F931" s="725"/>
      <c r="G931" s="725"/>
      <c r="H931" s="725"/>
      <c r="I931" s="725"/>
      <c r="J931" s="725"/>
      <c r="K931" s="725"/>
      <c r="L931" s="725"/>
      <c r="M931" s="725"/>
      <c r="N931" s="725"/>
      <c r="O931" s="725"/>
      <c r="P931" s="725"/>
      <c r="Q931" s="725"/>
      <c r="R931" s="725"/>
      <c r="S931" s="725"/>
      <c r="T931" s="725"/>
      <c r="U931" s="725"/>
      <c r="V931" s="725"/>
      <c r="W931" s="725"/>
      <c r="X931" s="725"/>
      <c r="Y931" s="725"/>
      <c r="Z931" s="770"/>
      <c r="AA931" s="770"/>
    </row>
    <row r="932" spans="1:52" s="65" customFormat="1" ht="22.5" customHeight="1" x14ac:dyDescent="0.15">
      <c r="A932" s="563"/>
      <c r="B932" s="773"/>
      <c r="C932" s="732"/>
      <c r="D932" s="733"/>
      <c r="E932" s="733"/>
      <c r="F932" s="733"/>
      <c r="G932" s="733"/>
      <c r="H932" s="733"/>
      <c r="I932" s="733"/>
      <c r="J932" s="733"/>
      <c r="K932" s="733"/>
      <c r="L932" s="733"/>
      <c r="M932" s="733"/>
      <c r="N932" s="733"/>
      <c r="O932" s="733"/>
      <c r="P932" s="733"/>
      <c r="Q932" s="733"/>
      <c r="R932" s="733"/>
      <c r="S932" s="733"/>
      <c r="T932" s="733"/>
      <c r="U932" s="733"/>
      <c r="V932" s="733"/>
      <c r="W932" s="733"/>
      <c r="X932" s="733"/>
      <c r="Y932" s="733"/>
      <c r="Z932" s="770"/>
      <c r="AA932" s="770"/>
    </row>
    <row r="933" spans="1:52" s="65" customFormat="1" ht="22.5" customHeight="1" x14ac:dyDescent="0.15">
      <c r="A933" s="563"/>
      <c r="B933" s="735" t="s">
        <v>13</v>
      </c>
      <c r="C933" s="724" t="s">
        <v>672</v>
      </c>
      <c r="D933" s="725"/>
      <c r="E933" s="725"/>
      <c r="F933" s="725"/>
      <c r="G933" s="725"/>
      <c r="H933" s="725"/>
      <c r="I933" s="725"/>
      <c r="J933" s="725"/>
      <c r="K933" s="725"/>
      <c r="L933" s="725"/>
      <c r="M933" s="725"/>
      <c r="N933" s="725"/>
      <c r="O933" s="725"/>
      <c r="P933" s="725"/>
      <c r="Q933" s="725"/>
      <c r="R933" s="725"/>
      <c r="S933" s="725"/>
      <c r="T933" s="725"/>
      <c r="U933" s="725"/>
      <c r="V933" s="725"/>
      <c r="W933" s="725"/>
      <c r="X933" s="725"/>
      <c r="Y933" s="725"/>
      <c r="Z933" s="770"/>
      <c r="AA933" s="770"/>
    </row>
    <row r="934" spans="1:52" s="65" customFormat="1" ht="22.5" customHeight="1" x14ac:dyDescent="0.15">
      <c r="A934" s="563"/>
      <c r="B934" s="736"/>
      <c r="C934" s="732"/>
      <c r="D934" s="733"/>
      <c r="E934" s="733"/>
      <c r="F934" s="733"/>
      <c r="G934" s="733"/>
      <c r="H934" s="733"/>
      <c r="I934" s="733"/>
      <c r="J934" s="733"/>
      <c r="K934" s="733"/>
      <c r="L934" s="733"/>
      <c r="M934" s="733"/>
      <c r="N934" s="733"/>
      <c r="O934" s="733"/>
      <c r="P934" s="733"/>
      <c r="Q934" s="733"/>
      <c r="R934" s="733"/>
      <c r="S934" s="733"/>
      <c r="T934" s="733"/>
      <c r="U934" s="733"/>
      <c r="V934" s="733"/>
      <c r="W934" s="733"/>
      <c r="X934" s="733"/>
      <c r="Y934" s="733"/>
      <c r="Z934" s="770"/>
      <c r="AA934" s="770"/>
    </row>
    <row r="935" spans="1:52" s="65" customFormat="1" ht="12" customHeight="1" x14ac:dyDescent="0.15">
      <c r="A935" s="563"/>
      <c r="B935" s="555"/>
      <c r="C935" s="568"/>
      <c r="D935" s="568"/>
      <c r="E935" s="568"/>
      <c r="F935" s="568"/>
      <c r="G935" s="568"/>
      <c r="H935" s="568"/>
      <c r="I935" s="568"/>
      <c r="J935" s="568"/>
      <c r="K935" s="568"/>
      <c r="L935" s="568"/>
      <c r="M935" s="568"/>
      <c r="N935" s="568"/>
      <c r="O935" s="568"/>
      <c r="P935" s="568"/>
      <c r="Q935" s="568"/>
      <c r="R935" s="568"/>
      <c r="S935" s="568"/>
      <c r="T935" s="568"/>
      <c r="U935" s="568"/>
      <c r="V935" s="568"/>
      <c r="W935" s="568"/>
      <c r="X935" s="568"/>
      <c r="Y935" s="568"/>
      <c r="Z935" s="544"/>
      <c r="AA935" s="544"/>
    </row>
    <row r="936" spans="1:52" s="61" customFormat="1" ht="18" customHeight="1" x14ac:dyDescent="0.15">
      <c r="A936" s="541"/>
      <c r="B936" s="674" t="s">
        <v>673</v>
      </c>
      <c r="C936" s="564"/>
      <c r="D936" s="564"/>
      <c r="E936" s="564"/>
      <c r="F936" s="564"/>
      <c r="G936" s="564"/>
      <c r="H936" s="564"/>
      <c r="I936" s="564"/>
      <c r="J936" s="522"/>
      <c r="K936" s="522"/>
      <c r="L936" s="522"/>
      <c r="M936" s="522"/>
      <c r="N936" s="522"/>
      <c r="O936" s="522"/>
      <c r="P936" s="522"/>
      <c r="Q936" s="522"/>
      <c r="R936" s="522"/>
      <c r="S936" s="523"/>
      <c r="T936" s="523"/>
      <c r="U936" s="523"/>
      <c r="V936" s="523"/>
      <c r="W936" s="523"/>
      <c r="X936" s="523"/>
      <c r="Y936" s="523"/>
      <c r="Z936" s="574"/>
      <c r="AA936" s="574"/>
      <c r="AB936" s="467"/>
      <c r="AC936" s="467"/>
      <c r="AD936" s="467"/>
      <c r="AE936" s="467"/>
      <c r="AF936" s="62"/>
      <c r="AG936" s="62"/>
      <c r="AH936" s="62"/>
      <c r="AI936" s="62"/>
      <c r="AJ936" s="62"/>
      <c r="AK936" s="62"/>
      <c r="AL936" s="62"/>
      <c r="AM936" s="62"/>
      <c r="AN936" s="62"/>
      <c r="AO936" s="62"/>
      <c r="AP936" s="62"/>
      <c r="AQ936" s="62"/>
      <c r="AR936" s="62"/>
      <c r="AS936" s="62"/>
      <c r="AT936" s="62"/>
      <c r="AU936" s="62"/>
      <c r="AV936" s="62"/>
      <c r="AW936" s="62"/>
      <c r="AX936" s="62"/>
      <c r="AY936" s="62"/>
      <c r="AZ936" s="62"/>
    </row>
    <row r="937" spans="1:52" s="65" customFormat="1" ht="45" customHeight="1" x14ac:dyDescent="0.15">
      <c r="A937" s="563"/>
      <c r="B937" s="735" t="s">
        <v>16</v>
      </c>
      <c r="C937" s="832" t="s">
        <v>977</v>
      </c>
      <c r="D937" s="833"/>
      <c r="E937" s="833"/>
      <c r="F937" s="833"/>
      <c r="G937" s="833"/>
      <c r="H937" s="833"/>
      <c r="I937" s="833"/>
      <c r="J937" s="833"/>
      <c r="K937" s="833"/>
      <c r="L937" s="833"/>
      <c r="M937" s="833"/>
      <c r="N937" s="833"/>
      <c r="O937" s="833"/>
      <c r="P937" s="833"/>
      <c r="Q937" s="833"/>
      <c r="R937" s="833"/>
      <c r="S937" s="833"/>
      <c r="T937" s="833"/>
      <c r="U937" s="833"/>
      <c r="V937" s="833"/>
      <c r="W937" s="833"/>
      <c r="X937" s="833"/>
      <c r="Y937" s="895"/>
      <c r="Z937" s="828" t="s">
        <v>103</v>
      </c>
      <c r="AA937" s="829"/>
    </row>
    <row r="938" spans="1:52" s="65" customFormat="1" ht="38.25" customHeight="1" x14ac:dyDescent="0.15">
      <c r="A938" s="563"/>
      <c r="B938" s="773"/>
      <c r="C938" s="834"/>
      <c r="D938" s="835"/>
      <c r="E938" s="835"/>
      <c r="F938" s="835"/>
      <c r="G938" s="835"/>
      <c r="H938" s="835"/>
      <c r="I938" s="835"/>
      <c r="J938" s="835"/>
      <c r="K938" s="835"/>
      <c r="L938" s="835"/>
      <c r="M938" s="835"/>
      <c r="N938" s="835"/>
      <c r="O938" s="835"/>
      <c r="P938" s="835"/>
      <c r="Q938" s="835"/>
      <c r="R938" s="835"/>
      <c r="S938" s="835"/>
      <c r="T938" s="835"/>
      <c r="U938" s="835"/>
      <c r="V938" s="835"/>
      <c r="W938" s="835"/>
      <c r="X938" s="835"/>
      <c r="Y938" s="896"/>
      <c r="Z938" s="830"/>
      <c r="AA938" s="831"/>
    </row>
    <row r="939" spans="1:52" s="65" customFormat="1" ht="45.75" customHeight="1" x14ac:dyDescent="0.15">
      <c r="A939" s="563"/>
      <c r="B939" s="735" t="s">
        <v>7</v>
      </c>
      <c r="C939" s="724" t="s">
        <v>948</v>
      </c>
      <c r="D939" s="725"/>
      <c r="E939" s="725"/>
      <c r="F939" s="725"/>
      <c r="G939" s="725"/>
      <c r="H939" s="725"/>
      <c r="I939" s="725"/>
      <c r="J939" s="725"/>
      <c r="K939" s="725"/>
      <c r="L939" s="725"/>
      <c r="M939" s="725"/>
      <c r="N939" s="725"/>
      <c r="O939" s="725"/>
      <c r="P939" s="725"/>
      <c r="Q939" s="725"/>
      <c r="R939" s="725"/>
      <c r="S939" s="725"/>
      <c r="T939" s="725"/>
      <c r="U939" s="725"/>
      <c r="V939" s="725"/>
      <c r="W939" s="725"/>
      <c r="X939" s="725"/>
      <c r="Y939" s="725"/>
      <c r="Z939" s="770"/>
      <c r="AA939" s="770"/>
    </row>
    <row r="940" spans="1:52" s="65" customFormat="1" ht="45.75" customHeight="1" x14ac:dyDescent="0.15">
      <c r="A940" s="563"/>
      <c r="B940" s="773"/>
      <c r="C940" s="732"/>
      <c r="D940" s="733"/>
      <c r="E940" s="733"/>
      <c r="F940" s="733"/>
      <c r="G940" s="733"/>
      <c r="H940" s="733"/>
      <c r="I940" s="733"/>
      <c r="J940" s="733"/>
      <c r="K940" s="733"/>
      <c r="L940" s="733"/>
      <c r="M940" s="733"/>
      <c r="N940" s="733"/>
      <c r="O940" s="733"/>
      <c r="P940" s="733"/>
      <c r="Q940" s="733"/>
      <c r="R940" s="733"/>
      <c r="S940" s="733"/>
      <c r="T940" s="733"/>
      <c r="U940" s="733"/>
      <c r="V940" s="733"/>
      <c r="W940" s="733"/>
      <c r="X940" s="733"/>
      <c r="Y940" s="733"/>
      <c r="Z940" s="770"/>
      <c r="AA940" s="770"/>
    </row>
    <row r="941" spans="1:52" s="65" customFormat="1" ht="15" customHeight="1" x14ac:dyDescent="0.15">
      <c r="A941" s="563"/>
      <c r="B941" s="735" t="s">
        <v>17</v>
      </c>
      <c r="C941" s="724" t="s">
        <v>668</v>
      </c>
      <c r="D941" s="725"/>
      <c r="E941" s="725"/>
      <c r="F941" s="725"/>
      <c r="G941" s="725"/>
      <c r="H941" s="725"/>
      <c r="I941" s="725"/>
      <c r="J941" s="725"/>
      <c r="K941" s="725"/>
      <c r="L941" s="725"/>
      <c r="M941" s="725"/>
      <c r="N941" s="725"/>
      <c r="O941" s="725"/>
      <c r="P941" s="725"/>
      <c r="Q941" s="725"/>
      <c r="R941" s="725"/>
      <c r="S941" s="725"/>
      <c r="T941" s="725"/>
      <c r="U941" s="725"/>
      <c r="V941" s="725"/>
      <c r="W941" s="725"/>
      <c r="X941" s="725"/>
      <c r="Y941" s="725"/>
      <c r="Z941" s="770"/>
      <c r="AA941" s="770"/>
    </row>
    <row r="942" spans="1:52" s="65" customFormat="1" ht="15" customHeight="1" x14ac:dyDescent="0.15">
      <c r="A942" s="563"/>
      <c r="B942" s="773"/>
      <c r="C942" s="732"/>
      <c r="D942" s="733"/>
      <c r="E942" s="733"/>
      <c r="F942" s="733"/>
      <c r="G942" s="733"/>
      <c r="H942" s="733"/>
      <c r="I942" s="733"/>
      <c r="J942" s="733"/>
      <c r="K942" s="733"/>
      <c r="L942" s="733"/>
      <c r="M942" s="733"/>
      <c r="N942" s="733"/>
      <c r="O942" s="733"/>
      <c r="P942" s="733"/>
      <c r="Q942" s="733"/>
      <c r="R942" s="733"/>
      <c r="S942" s="733"/>
      <c r="T942" s="733"/>
      <c r="U942" s="733"/>
      <c r="V942" s="733"/>
      <c r="W942" s="733"/>
      <c r="X942" s="733"/>
      <c r="Y942" s="733"/>
      <c r="Z942" s="770"/>
      <c r="AA942" s="770"/>
    </row>
    <row r="943" spans="1:52" s="65" customFormat="1" ht="15" customHeight="1" x14ac:dyDescent="0.15">
      <c r="A943" s="563"/>
      <c r="B943" s="735" t="s">
        <v>9</v>
      </c>
      <c r="C943" s="724" t="s">
        <v>669</v>
      </c>
      <c r="D943" s="725"/>
      <c r="E943" s="725"/>
      <c r="F943" s="725"/>
      <c r="G943" s="725"/>
      <c r="H943" s="725"/>
      <c r="I943" s="725"/>
      <c r="J943" s="725"/>
      <c r="K943" s="725"/>
      <c r="L943" s="725"/>
      <c r="M943" s="725"/>
      <c r="N943" s="725"/>
      <c r="O943" s="725"/>
      <c r="P943" s="725"/>
      <c r="Q943" s="725"/>
      <c r="R943" s="725"/>
      <c r="S943" s="725"/>
      <c r="T943" s="725"/>
      <c r="U943" s="725"/>
      <c r="V943" s="725"/>
      <c r="W943" s="725"/>
      <c r="X943" s="725"/>
      <c r="Y943" s="725"/>
      <c r="Z943" s="770"/>
      <c r="AA943" s="770"/>
    </row>
    <row r="944" spans="1:52" s="65" customFormat="1" ht="15" customHeight="1" x14ac:dyDescent="0.15">
      <c r="A944" s="563"/>
      <c r="B944" s="773"/>
      <c r="C944" s="732"/>
      <c r="D944" s="733"/>
      <c r="E944" s="733"/>
      <c r="F944" s="733"/>
      <c r="G944" s="733"/>
      <c r="H944" s="733"/>
      <c r="I944" s="733"/>
      <c r="J944" s="733"/>
      <c r="K944" s="733"/>
      <c r="L944" s="733"/>
      <c r="M944" s="733"/>
      <c r="N944" s="733"/>
      <c r="O944" s="733"/>
      <c r="P944" s="733"/>
      <c r="Q944" s="733"/>
      <c r="R944" s="733"/>
      <c r="S944" s="733"/>
      <c r="T944" s="733"/>
      <c r="U944" s="733"/>
      <c r="V944" s="733"/>
      <c r="W944" s="733"/>
      <c r="X944" s="733"/>
      <c r="Y944" s="733"/>
      <c r="Z944" s="770"/>
      <c r="AA944" s="770"/>
    </row>
    <row r="945" spans="1:52" s="65" customFormat="1" ht="15" customHeight="1" x14ac:dyDescent="0.15">
      <c r="A945" s="563"/>
      <c r="B945" s="735" t="s">
        <v>8</v>
      </c>
      <c r="C945" s="724" t="s">
        <v>670</v>
      </c>
      <c r="D945" s="725"/>
      <c r="E945" s="725"/>
      <c r="F945" s="725"/>
      <c r="G945" s="725"/>
      <c r="H945" s="725"/>
      <c r="I945" s="725"/>
      <c r="J945" s="725"/>
      <c r="K945" s="725"/>
      <c r="L945" s="725"/>
      <c r="M945" s="725"/>
      <c r="N945" s="725"/>
      <c r="O945" s="725"/>
      <c r="P945" s="725"/>
      <c r="Q945" s="725"/>
      <c r="R945" s="725"/>
      <c r="S945" s="725"/>
      <c r="T945" s="725"/>
      <c r="U945" s="725"/>
      <c r="V945" s="725"/>
      <c r="W945" s="725"/>
      <c r="X945" s="725"/>
      <c r="Y945" s="725"/>
      <c r="Z945" s="770"/>
      <c r="AA945" s="770"/>
    </row>
    <row r="946" spans="1:52" s="65" customFormat="1" ht="15" customHeight="1" x14ac:dyDescent="0.15">
      <c r="A946" s="563"/>
      <c r="B946" s="773"/>
      <c r="C946" s="732"/>
      <c r="D946" s="733"/>
      <c r="E946" s="733"/>
      <c r="F946" s="733"/>
      <c r="G946" s="733"/>
      <c r="H946" s="733"/>
      <c r="I946" s="733"/>
      <c r="J946" s="733"/>
      <c r="K946" s="733"/>
      <c r="L946" s="733"/>
      <c r="M946" s="733"/>
      <c r="N946" s="733"/>
      <c r="O946" s="733"/>
      <c r="P946" s="733"/>
      <c r="Q946" s="733"/>
      <c r="R946" s="733"/>
      <c r="S946" s="733"/>
      <c r="T946" s="733"/>
      <c r="U946" s="733"/>
      <c r="V946" s="733"/>
      <c r="W946" s="733"/>
      <c r="X946" s="733"/>
      <c r="Y946" s="733"/>
      <c r="Z946" s="770"/>
      <c r="AA946" s="770"/>
    </row>
    <row r="947" spans="1:52" s="65" customFormat="1" ht="37.5" customHeight="1" x14ac:dyDescent="0.15">
      <c r="A947" s="563"/>
      <c r="B947" s="735" t="s">
        <v>10</v>
      </c>
      <c r="C947" s="832" t="s">
        <v>976</v>
      </c>
      <c r="D947" s="833"/>
      <c r="E947" s="833"/>
      <c r="F947" s="833"/>
      <c r="G947" s="833"/>
      <c r="H947" s="833"/>
      <c r="I947" s="833"/>
      <c r="J947" s="833"/>
      <c r="K947" s="833"/>
      <c r="L947" s="833"/>
      <c r="M947" s="833"/>
      <c r="N947" s="833"/>
      <c r="O947" s="833"/>
      <c r="P947" s="833"/>
      <c r="Q947" s="833"/>
      <c r="R947" s="833"/>
      <c r="S947" s="833"/>
      <c r="T947" s="833"/>
      <c r="U947" s="833"/>
      <c r="V947" s="833"/>
      <c r="W947" s="833"/>
      <c r="X947" s="833"/>
      <c r="Y947" s="833"/>
      <c r="Z947" s="770"/>
      <c r="AA947" s="770"/>
    </row>
    <row r="948" spans="1:52" s="65" customFormat="1" ht="37.5" customHeight="1" x14ac:dyDescent="0.15">
      <c r="A948" s="563"/>
      <c r="B948" s="773"/>
      <c r="C948" s="834"/>
      <c r="D948" s="835"/>
      <c r="E948" s="835"/>
      <c r="F948" s="835"/>
      <c r="G948" s="835"/>
      <c r="H948" s="835"/>
      <c r="I948" s="835"/>
      <c r="J948" s="835"/>
      <c r="K948" s="835"/>
      <c r="L948" s="835"/>
      <c r="M948" s="835"/>
      <c r="N948" s="835"/>
      <c r="O948" s="835"/>
      <c r="P948" s="835"/>
      <c r="Q948" s="835"/>
      <c r="R948" s="835"/>
      <c r="S948" s="835"/>
      <c r="T948" s="835"/>
      <c r="U948" s="835"/>
      <c r="V948" s="835"/>
      <c r="W948" s="835"/>
      <c r="X948" s="835"/>
      <c r="Y948" s="835"/>
      <c r="Z948" s="770"/>
      <c r="AA948" s="770"/>
    </row>
    <row r="949" spans="1:52" s="65" customFormat="1" ht="22.5" customHeight="1" x14ac:dyDescent="0.15">
      <c r="A949" s="563"/>
      <c r="B949" s="735" t="s">
        <v>11</v>
      </c>
      <c r="C949" s="724" t="s">
        <v>672</v>
      </c>
      <c r="D949" s="725"/>
      <c r="E949" s="725"/>
      <c r="F949" s="725"/>
      <c r="G949" s="725"/>
      <c r="H949" s="725"/>
      <c r="I949" s="725"/>
      <c r="J949" s="725"/>
      <c r="K949" s="725"/>
      <c r="L949" s="725"/>
      <c r="M949" s="725"/>
      <c r="N949" s="725"/>
      <c r="O949" s="725"/>
      <c r="P949" s="725"/>
      <c r="Q949" s="725"/>
      <c r="R949" s="725"/>
      <c r="S949" s="725"/>
      <c r="T949" s="725"/>
      <c r="U949" s="725"/>
      <c r="V949" s="725"/>
      <c r="W949" s="725"/>
      <c r="X949" s="725"/>
      <c r="Y949" s="725"/>
      <c r="Z949" s="770"/>
      <c r="AA949" s="770"/>
    </row>
    <row r="950" spans="1:52" s="65" customFormat="1" ht="22.5" customHeight="1" x14ac:dyDescent="0.15">
      <c r="A950" s="563"/>
      <c r="B950" s="736"/>
      <c r="C950" s="732"/>
      <c r="D950" s="733"/>
      <c r="E950" s="733"/>
      <c r="F950" s="733"/>
      <c r="G950" s="733"/>
      <c r="H950" s="733"/>
      <c r="I950" s="733"/>
      <c r="J950" s="733"/>
      <c r="K950" s="733"/>
      <c r="L950" s="733"/>
      <c r="M950" s="733"/>
      <c r="N950" s="733"/>
      <c r="O950" s="733"/>
      <c r="P950" s="733"/>
      <c r="Q950" s="733"/>
      <c r="R950" s="733"/>
      <c r="S950" s="733"/>
      <c r="T950" s="733"/>
      <c r="U950" s="733"/>
      <c r="V950" s="733"/>
      <c r="W950" s="733"/>
      <c r="X950" s="733"/>
      <c r="Y950" s="733"/>
      <c r="Z950" s="770"/>
      <c r="AA950" s="770"/>
    </row>
    <row r="951" spans="1:52" s="65" customFormat="1" ht="11.25" customHeight="1" x14ac:dyDescent="0.15">
      <c r="A951" s="563"/>
      <c r="B951" s="555"/>
      <c r="C951" s="568"/>
      <c r="D951" s="568"/>
      <c r="E951" s="568"/>
      <c r="F951" s="568"/>
      <c r="G951" s="568"/>
      <c r="H951" s="568"/>
      <c r="I951" s="568"/>
      <c r="J951" s="568"/>
      <c r="K951" s="568"/>
      <c r="L951" s="568"/>
      <c r="M951" s="568"/>
      <c r="N951" s="568"/>
      <c r="O951" s="568"/>
      <c r="P951" s="568"/>
      <c r="Q951" s="568"/>
      <c r="R951" s="568"/>
      <c r="S951" s="568"/>
      <c r="T951" s="568"/>
      <c r="U951" s="568"/>
      <c r="V951" s="568"/>
      <c r="W951" s="568"/>
      <c r="X951" s="568"/>
      <c r="Y951" s="568"/>
      <c r="Z951" s="544"/>
      <c r="AA951" s="544"/>
    </row>
    <row r="952" spans="1:52" s="61" customFormat="1" ht="18" customHeight="1" x14ac:dyDescent="0.15">
      <c r="A952" s="541"/>
      <c r="B952" s="674" t="s">
        <v>674</v>
      </c>
      <c r="C952" s="564"/>
      <c r="D952" s="564"/>
      <c r="E952" s="564"/>
      <c r="F952" s="564"/>
      <c r="G952" s="564"/>
      <c r="H952" s="564"/>
      <c r="I952" s="564"/>
      <c r="J952" s="522"/>
      <c r="K952" s="522"/>
      <c r="L952" s="522"/>
      <c r="M952" s="522"/>
      <c r="N952" s="522"/>
      <c r="O952" s="522"/>
      <c r="P952" s="522"/>
      <c r="Q952" s="522"/>
      <c r="R952" s="522"/>
      <c r="S952" s="523"/>
      <c r="T952" s="523"/>
      <c r="U952" s="523"/>
      <c r="V952" s="523"/>
      <c r="W952" s="523"/>
      <c r="X952" s="523"/>
      <c r="Y952" s="523"/>
      <c r="Z952" s="574"/>
      <c r="AA952" s="574"/>
      <c r="AB952" s="467"/>
      <c r="AC952" s="467"/>
      <c r="AD952" s="467"/>
      <c r="AE952" s="467"/>
      <c r="AF952" s="62"/>
      <c r="AG952" s="62"/>
      <c r="AH952" s="62"/>
      <c r="AI952" s="62"/>
      <c r="AJ952" s="62"/>
      <c r="AK952" s="62"/>
      <c r="AL952" s="62"/>
      <c r="AM952" s="62"/>
      <c r="AN952" s="62"/>
      <c r="AO952" s="62"/>
      <c r="AP952" s="62"/>
      <c r="AQ952" s="62"/>
      <c r="AR952" s="62"/>
      <c r="AS952" s="62"/>
      <c r="AT952" s="62"/>
      <c r="AU952" s="62"/>
      <c r="AV952" s="62"/>
      <c r="AW952" s="62"/>
      <c r="AX952" s="62"/>
      <c r="AY952" s="62"/>
      <c r="AZ952" s="62"/>
    </row>
    <row r="953" spans="1:52" s="65" customFormat="1" ht="45" customHeight="1" x14ac:dyDescent="0.15">
      <c r="A953" s="563"/>
      <c r="B953" s="735" t="s">
        <v>16</v>
      </c>
      <c r="C953" s="832" t="s">
        <v>977</v>
      </c>
      <c r="D953" s="833"/>
      <c r="E953" s="833"/>
      <c r="F953" s="833"/>
      <c r="G953" s="833"/>
      <c r="H953" s="833"/>
      <c r="I953" s="833"/>
      <c r="J953" s="833"/>
      <c r="K953" s="833"/>
      <c r="L953" s="833"/>
      <c r="M953" s="833"/>
      <c r="N953" s="833"/>
      <c r="O953" s="833"/>
      <c r="P953" s="833"/>
      <c r="Q953" s="833"/>
      <c r="R953" s="833"/>
      <c r="S953" s="833"/>
      <c r="T953" s="833"/>
      <c r="U953" s="833"/>
      <c r="V953" s="833"/>
      <c r="W953" s="833"/>
      <c r="X953" s="833"/>
      <c r="Y953" s="895"/>
      <c r="Z953" s="828" t="s">
        <v>103</v>
      </c>
      <c r="AA953" s="829"/>
    </row>
    <row r="954" spans="1:52" s="65" customFormat="1" ht="38.25" customHeight="1" x14ac:dyDescent="0.15">
      <c r="A954" s="563"/>
      <c r="B954" s="773"/>
      <c r="C954" s="834"/>
      <c r="D954" s="835"/>
      <c r="E954" s="835"/>
      <c r="F954" s="835"/>
      <c r="G954" s="835"/>
      <c r="H954" s="835"/>
      <c r="I954" s="835"/>
      <c r="J954" s="835"/>
      <c r="K954" s="835"/>
      <c r="L954" s="835"/>
      <c r="M954" s="835"/>
      <c r="N954" s="835"/>
      <c r="O954" s="835"/>
      <c r="P954" s="835"/>
      <c r="Q954" s="835"/>
      <c r="R954" s="835"/>
      <c r="S954" s="835"/>
      <c r="T954" s="835"/>
      <c r="U954" s="835"/>
      <c r="V954" s="835"/>
      <c r="W954" s="835"/>
      <c r="X954" s="835"/>
      <c r="Y954" s="896"/>
      <c r="Z954" s="830"/>
      <c r="AA954" s="831"/>
    </row>
    <row r="955" spans="1:52" s="65" customFormat="1" ht="45.75" customHeight="1" x14ac:dyDescent="0.15">
      <c r="A955" s="563"/>
      <c r="B955" s="735" t="s">
        <v>7</v>
      </c>
      <c r="C955" s="724" t="s">
        <v>948</v>
      </c>
      <c r="D955" s="725"/>
      <c r="E955" s="725"/>
      <c r="F955" s="725"/>
      <c r="G955" s="725"/>
      <c r="H955" s="725"/>
      <c r="I955" s="725"/>
      <c r="J955" s="725"/>
      <c r="K955" s="725"/>
      <c r="L955" s="725"/>
      <c r="M955" s="725"/>
      <c r="N955" s="725"/>
      <c r="O955" s="725"/>
      <c r="P955" s="725"/>
      <c r="Q955" s="725"/>
      <c r="R955" s="725"/>
      <c r="S955" s="725"/>
      <c r="T955" s="725"/>
      <c r="U955" s="725"/>
      <c r="V955" s="725"/>
      <c r="W955" s="725"/>
      <c r="X955" s="725"/>
      <c r="Y955" s="725"/>
      <c r="Z955" s="770"/>
      <c r="AA955" s="770"/>
    </row>
    <row r="956" spans="1:52" s="65" customFormat="1" ht="45.75" customHeight="1" x14ac:dyDescent="0.15">
      <c r="A956" s="563"/>
      <c r="B956" s="773"/>
      <c r="C956" s="732"/>
      <c r="D956" s="733"/>
      <c r="E956" s="733"/>
      <c r="F956" s="733"/>
      <c r="G956" s="733"/>
      <c r="H956" s="733"/>
      <c r="I956" s="733"/>
      <c r="J956" s="733"/>
      <c r="K956" s="733"/>
      <c r="L956" s="733"/>
      <c r="M956" s="733"/>
      <c r="N956" s="733"/>
      <c r="O956" s="733"/>
      <c r="P956" s="733"/>
      <c r="Q956" s="733"/>
      <c r="R956" s="733"/>
      <c r="S956" s="733"/>
      <c r="T956" s="733"/>
      <c r="U956" s="733"/>
      <c r="V956" s="733"/>
      <c r="W956" s="733"/>
      <c r="X956" s="733"/>
      <c r="Y956" s="733"/>
      <c r="Z956" s="770"/>
      <c r="AA956" s="770"/>
    </row>
    <row r="957" spans="1:52" s="65" customFormat="1" ht="15" customHeight="1" x14ac:dyDescent="0.15">
      <c r="A957" s="563"/>
      <c r="B957" s="735" t="s">
        <v>17</v>
      </c>
      <c r="C957" s="724" t="s">
        <v>668</v>
      </c>
      <c r="D957" s="725"/>
      <c r="E957" s="725"/>
      <c r="F957" s="725"/>
      <c r="G957" s="725"/>
      <c r="H957" s="725"/>
      <c r="I957" s="725"/>
      <c r="J957" s="725"/>
      <c r="K957" s="725"/>
      <c r="L957" s="725"/>
      <c r="M957" s="725"/>
      <c r="N957" s="725"/>
      <c r="O957" s="725"/>
      <c r="P957" s="725"/>
      <c r="Q957" s="725"/>
      <c r="R957" s="725"/>
      <c r="S957" s="725"/>
      <c r="T957" s="725"/>
      <c r="U957" s="725"/>
      <c r="V957" s="725"/>
      <c r="W957" s="725"/>
      <c r="X957" s="725"/>
      <c r="Y957" s="725"/>
      <c r="Z957" s="770"/>
      <c r="AA957" s="770"/>
    </row>
    <row r="958" spans="1:52" s="65" customFormat="1" ht="15" customHeight="1" x14ac:dyDescent="0.15">
      <c r="A958" s="563"/>
      <c r="B958" s="773"/>
      <c r="C958" s="732"/>
      <c r="D958" s="733"/>
      <c r="E958" s="733"/>
      <c r="F958" s="733"/>
      <c r="G958" s="733"/>
      <c r="H958" s="733"/>
      <c r="I958" s="733"/>
      <c r="J958" s="733"/>
      <c r="K958" s="733"/>
      <c r="L958" s="733"/>
      <c r="M958" s="733"/>
      <c r="N958" s="733"/>
      <c r="O958" s="733"/>
      <c r="P958" s="733"/>
      <c r="Q958" s="733"/>
      <c r="R958" s="733"/>
      <c r="S958" s="733"/>
      <c r="T958" s="733"/>
      <c r="U958" s="733"/>
      <c r="V958" s="733"/>
      <c r="W958" s="733"/>
      <c r="X958" s="733"/>
      <c r="Y958" s="733"/>
      <c r="Z958" s="770"/>
      <c r="AA958" s="770"/>
    </row>
    <row r="959" spans="1:52" s="65" customFormat="1" ht="15" customHeight="1" x14ac:dyDescent="0.15">
      <c r="A959" s="563"/>
      <c r="B959" s="735" t="s">
        <v>9</v>
      </c>
      <c r="C959" s="724" t="s">
        <v>669</v>
      </c>
      <c r="D959" s="725"/>
      <c r="E959" s="725"/>
      <c r="F959" s="725"/>
      <c r="G959" s="725"/>
      <c r="H959" s="725"/>
      <c r="I959" s="725"/>
      <c r="J959" s="725"/>
      <c r="K959" s="725"/>
      <c r="L959" s="725"/>
      <c r="M959" s="725"/>
      <c r="N959" s="725"/>
      <c r="O959" s="725"/>
      <c r="P959" s="725"/>
      <c r="Q959" s="725"/>
      <c r="R959" s="725"/>
      <c r="S959" s="725"/>
      <c r="T959" s="725"/>
      <c r="U959" s="725"/>
      <c r="V959" s="725"/>
      <c r="W959" s="725"/>
      <c r="X959" s="725"/>
      <c r="Y959" s="725"/>
      <c r="Z959" s="770"/>
      <c r="AA959" s="770"/>
    </row>
    <row r="960" spans="1:52" s="65" customFormat="1" ht="15" customHeight="1" x14ac:dyDescent="0.15">
      <c r="A960" s="563"/>
      <c r="B960" s="773"/>
      <c r="C960" s="732"/>
      <c r="D960" s="733"/>
      <c r="E960" s="733"/>
      <c r="F960" s="733"/>
      <c r="G960" s="733"/>
      <c r="H960" s="733"/>
      <c r="I960" s="733"/>
      <c r="J960" s="733"/>
      <c r="K960" s="733"/>
      <c r="L960" s="733"/>
      <c r="M960" s="733"/>
      <c r="N960" s="733"/>
      <c r="O960" s="733"/>
      <c r="P960" s="733"/>
      <c r="Q960" s="733"/>
      <c r="R960" s="733"/>
      <c r="S960" s="733"/>
      <c r="T960" s="733"/>
      <c r="U960" s="733"/>
      <c r="V960" s="733"/>
      <c r="W960" s="733"/>
      <c r="X960" s="733"/>
      <c r="Y960" s="733"/>
      <c r="Z960" s="770"/>
      <c r="AA960" s="770"/>
    </row>
    <row r="961" spans="1:52" s="65" customFormat="1" ht="15" customHeight="1" x14ac:dyDescent="0.15">
      <c r="A961" s="563"/>
      <c r="B961" s="735" t="s">
        <v>8</v>
      </c>
      <c r="C961" s="724" t="s">
        <v>670</v>
      </c>
      <c r="D961" s="725"/>
      <c r="E961" s="725"/>
      <c r="F961" s="725"/>
      <c r="G961" s="725"/>
      <c r="H961" s="725"/>
      <c r="I961" s="725"/>
      <c r="J961" s="725"/>
      <c r="K961" s="725"/>
      <c r="L961" s="725"/>
      <c r="M961" s="725"/>
      <c r="N961" s="725"/>
      <c r="O961" s="725"/>
      <c r="P961" s="725"/>
      <c r="Q961" s="725"/>
      <c r="R961" s="725"/>
      <c r="S961" s="725"/>
      <c r="T961" s="725"/>
      <c r="U961" s="725"/>
      <c r="V961" s="725"/>
      <c r="W961" s="725"/>
      <c r="X961" s="725"/>
      <c r="Y961" s="725"/>
      <c r="Z961" s="770"/>
      <c r="AA961" s="770"/>
    </row>
    <row r="962" spans="1:52" s="65" customFormat="1" ht="15" customHeight="1" x14ac:dyDescent="0.15">
      <c r="A962" s="563"/>
      <c r="B962" s="773"/>
      <c r="C962" s="732"/>
      <c r="D962" s="733"/>
      <c r="E962" s="733"/>
      <c r="F962" s="733"/>
      <c r="G962" s="733"/>
      <c r="H962" s="733"/>
      <c r="I962" s="733"/>
      <c r="J962" s="733"/>
      <c r="K962" s="733"/>
      <c r="L962" s="733"/>
      <c r="M962" s="733"/>
      <c r="N962" s="733"/>
      <c r="O962" s="733"/>
      <c r="P962" s="733"/>
      <c r="Q962" s="733"/>
      <c r="R962" s="733"/>
      <c r="S962" s="733"/>
      <c r="T962" s="733"/>
      <c r="U962" s="733"/>
      <c r="V962" s="733"/>
      <c r="W962" s="733"/>
      <c r="X962" s="733"/>
      <c r="Y962" s="733"/>
      <c r="Z962" s="770"/>
      <c r="AA962" s="770"/>
    </row>
    <row r="963" spans="1:52" s="65" customFormat="1" ht="22.5" customHeight="1" x14ac:dyDescent="0.15">
      <c r="A963" s="563"/>
      <c r="B963" s="735" t="s">
        <v>10</v>
      </c>
      <c r="C963" s="724" t="s">
        <v>672</v>
      </c>
      <c r="D963" s="725"/>
      <c r="E963" s="725"/>
      <c r="F963" s="725"/>
      <c r="G963" s="725"/>
      <c r="H963" s="725"/>
      <c r="I963" s="725"/>
      <c r="J963" s="725"/>
      <c r="K963" s="725"/>
      <c r="L963" s="725"/>
      <c r="M963" s="725"/>
      <c r="N963" s="725"/>
      <c r="O963" s="725"/>
      <c r="P963" s="725"/>
      <c r="Q963" s="725"/>
      <c r="R963" s="725"/>
      <c r="S963" s="725"/>
      <c r="T963" s="725"/>
      <c r="U963" s="725"/>
      <c r="V963" s="725"/>
      <c r="W963" s="725"/>
      <c r="X963" s="725"/>
      <c r="Y963" s="725"/>
      <c r="Z963" s="770"/>
      <c r="AA963" s="770"/>
    </row>
    <row r="964" spans="1:52" s="65" customFormat="1" ht="22.5" customHeight="1" x14ac:dyDescent="0.15">
      <c r="A964" s="563"/>
      <c r="B964" s="736"/>
      <c r="C964" s="732"/>
      <c r="D964" s="733"/>
      <c r="E964" s="733"/>
      <c r="F964" s="733"/>
      <c r="G964" s="733"/>
      <c r="H964" s="733"/>
      <c r="I964" s="733"/>
      <c r="J964" s="733"/>
      <c r="K964" s="733"/>
      <c r="L964" s="733"/>
      <c r="M964" s="733"/>
      <c r="N964" s="733"/>
      <c r="O964" s="733"/>
      <c r="P964" s="733"/>
      <c r="Q964" s="733"/>
      <c r="R964" s="733"/>
      <c r="S964" s="733"/>
      <c r="T964" s="733"/>
      <c r="U964" s="733"/>
      <c r="V964" s="733"/>
      <c r="W964" s="733"/>
      <c r="X964" s="733"/>
      <c r="Y964" s="733"/>
      <c r="Z964" s="770"/>
      <c r="AA964" s="770"/>
    </row>
    <row r="965" spans="1:52" s="65" customFormat="1" ht="11.25" customHeight="1" x14ac:dyDescent="0.15">
      <c r="A965" s="563"/>
      <c r="B965" s="555"/>
      <c r="C965" s="568"/>
      <c r="D965" s="568"/>
      <c r="E965" s="568"/>
      <c r="F965" s="568"/>
      <c r="G965" s="568"/>
      <c r="H965" s="568"/>
      <c r="I965" s="568"/>
      <c r="J965" s="568"/>
      <c r="K965" s="568"/>
      <c r="L965" s="568"/>
      <c r="M965" s="568"/>
      <c r="N965" s="568"/>
      <c r="O965" s="568"/>
      <c r="P965" s="568"/>
      <c r="Q965" s="568"/>
      <c r="R965" s="568"/>
      <c r="S965" s="568"/>
      <c r="T965" s="568"/>
      <c r="U965" s="568"/>
      <c r="V965" s="568"/>
      <c r="W965" s="568"/>
      <c r="X965" s="568"/>
      <c r="Y965" s="568"/>
      <c r="Z965" s="544"/>
      <c r="AA965" s="544"/>
    </row>
    <row r="966" spans="1:52" s="61" customFormat="1" ht="18" customHeight="1" x14ac:dyDescent="0.15">
      <c r="A966" s="541"/>
      <c r="B966" s="674" t="s">
        <v>675</v>
      </c>
      <c r="C966" s="564"/>
      <c r="D966" s="564"/>
      <c r="E966" s="564"/>
      <c r="F966" s="564"/>
      <c r="G966" s="564"/>
      <c r="H966" s="564"/>
      <c r="I966" s="564"/>
      <c r="J966" s="522"/>
      <c r="K966" s="522"/>
      <c r="L966" s="522"/>
      <c r="M966" s="522"/>
      <c r="N966" s="522"/>
      <c r="O966" s="522"/>
      <c r="P966" s="522"/>
      <c r="Q966" s="522"/>
      <c r="R966" s="522"/>
      <c r="S966" s="523"/>
      <c r="T966" s="523"/>
      <c r="U966" s="523"/>
      <c r="V966" s="523"/>
      <c r="W966" s="523"/>
      <c r="X966" s="523"/>
      <c r="Y966" s="523"/>
      <c r="Z966" s="574"/>
      <c r="AA966" s="574"/>
      <c r="AB966" s="467"/>
      <c r="AC966" s="467"/>
      <c r="AD966" s="467"/>
      <c r="AE966" s="467"/>
      <c r="AF966" s="62"/>
      <c r="AG966" s="62"/>
      <c r="AH966" s="62"/>
      <c r="AI966" s="62"/>
      <c r="AJ966" s="62"/>
      <c r="AK966" s="62"/>
      <c r="AL966" s="62"/>
      <c r="AM966" s="62"/>
      <c r="AN966" s="62"/>
      <c r="AO966" s="62"/>
      <c r="AP966" s="62"/>
      <c r="AQ966" s="62"/>
      <c r="AR966" s="62"/>
      <c r="AS966" s="62"/>
      <c r="AT966" s="62"/>
      <c r="AU966" s="62"/>
      <c r="AV966" s="62"/>
      <c r="AW966" s="62"/>
      <c r="AX966" s="62"/>
      <c r="AY966" s="62"/>
      <c r="AZ966" s="62"/>
    </row>
    <row r="967" spans="1:52" s="65" customFormat="1" ht="45" customHeight="1" x14ac:dyDescent="0.15">
      <c r="A967" s="563"/>
      <c r="B967" s="735" t="s">
        <v>16</v>
      </c>
      <c r="C967" s="832" t="s">
        <v>977</v>
      </c>
      <c r="D967" s="833"/>
      <c r="E967" s="833"/>
      <c r="F967" s="833"/>
      <c r="G967" s="833"/>
      <c r="H967" s="833"/>
      <c r="I967" s="833"/>
      <c r="J967" s="833"/>
      <c r="K967" s="833"/>
      <c r="L967" s="833"/>
      <c r="M967" s="833"/>
      <c r="N967" s="833"/>
      <c r="O967" s="833"/>
      <c r="P967" s="833"/>
      <c r="Q967" s="833"/>
      <c r="R967" s="833"/>
      <c r="S967" s="833"/>
      <c r="T967" s="833"/>
      <c r="U967" s="833"/>
      <c r="V967" s="833"/>
      <c r="W967" s="833"/>
      <c r="X967" s="833"/>
      <c r="Y967" s="895"/>
      <c r="Z967" s="828" t="s">
        <v>103</v>
      </c>
      <c r="AA967" s="829"/>
    </row>
    <row r="968" spans="1:52" s="65" customFormat="1" ht="38.25" customHeight="1" x14ac:dyDescent="0.15">
      <c r="A968" s="563"/>
      <c r="B968" s="773"/>
      <c r="C968" s="834"/>
      <c r="D968" s="835"/>
      <c r="E968" s="835"/>
      <c r="F968" s="835"/>
      <c r="G968" s="835"/>
      <c r="H968" s="835"/>
      <c r="I968" s="835"/>
      <c r="J968" s="835"/>
      <c r="K968" s="835"/>
      <c r="L968" s="835"/>
      <c r="M968" s="835"/>
      <c r="N968" s="835"/>
      <c r="O968" s="835"/>
      <c r="P968" s="835"/>
      <c r="Q968" s="835"/>
      <c r="R968" s="835"/>
      <c r="S968" s="835"/>
      <c r="T968" s="835"/>
      <c r="U968" s="835"/>
      <c r="V968" s="835"/>
      <c r="W968" s="835"/>
      <c r="X968" s="835"/>
      <c r="Y968" s="896"/>
      <c r="Z968" s="830"/>
      <c r="AA968" s="831"/>
    </row>
    <row r="969" spans="1:52" s="65" customFormat="1" ht="45.75" customHeight="1" x14ac:dyDescent="0.15">
      <c r="A969" s="563"/>
      <c r="B969" s="735" t="s">
        <v>7</v>
      </c>
      <c r="C969" s="724" t="s">
        <v>948</v>
      </c>
      <c r="D969" s="725"/>
      <c r="E969" s="725"/>
      <c r="F969" s="725"/>
      <c r="G969" s="725"/>
      <c r="H969" s="725"/>
      <c r="I969" s="725"/>
      <c r="J969" s="725"/>
      <c r="K969" s="725"/>
      <c r="L969" s="725"/>
      <c r="M969" s="725"/>
      <c r="N969" s="725"/>
      <c r="O969" s="725"/>
      <c r="P969" s="725"/>
      <c r="Q969" s="725"/>
      <c r="R969" s="725"/>
      <c r="S969" s="725"/>
      <c r="T969" s="725"/>
      <c r="U969" s="725"/>
      <c r="V969" s="725"/>
      <c r="W969" s="725"/>
      <c r="X969" s="725"/>
      <c r="Y969" s="725"/>
      <c r="Z969" s="770"/>
      <c r="AA969" s="770"/>
    </row>
    <row r="970" spans="1:52" s="65" customFormat="1" ht="45.75" customHeight="1" x14ac:dyDescent="0.15">
      <c r="A970" s="563"/>
      <c r="B970" s="773"/>
      <c r="C970" s="732"/>
      <c r="D970" s="733"/>
      <c r="E970" s="733"/>
      <c r="F970" s="733"/>
      <c r="G970" s="733"/>
      <c r="H970" s="733"/>
      <c r="I970" s="733"/>
      <c r="J970" s="733"/>
      <c r="K970" s="733"/>
      <c r="L970" s="733"/>
      <c r="M970" s="733"/>
      <c r="N970" s="733"/>
      <c r="O970" s="733"/>
      <c r="P970" s="733"/>
      <c r="Q970" s="733"/>
      <c r="R970" s="733"/>
      <c r="S970" s="733"/>
      <c r="T970" s="733"/>
      <c r="U970" s="733"/>
      <c r="V970" s="733"/>
      <c r="W970" s="733"/>
      <c r="X970" s="733"/>
      <c r="Y970" s="733"/>
      <c r="Z970" s="770"/>
      <c r="AA970" s="770"/>
    </row>
    <row r="971" spans="1:52" s="65" customFormat="1" ht="15" customHeight="1" x14ac:dyDescent="0.15">
      <c r="A971" s="563"/>
      <c r="B971" s="735" t="s">
        <v>17</v>
      </c>
      <c r="C971" s="724" t="s">
        <v>668</v>
      </c>
      <c r="D971" s="725"/>
      <c r="E971" s="725"/>
      <c r="F971" s="725"/>
      <c r="G971" s="725"/>
      <c r="H971" s="725"/>
      <c r="I971" s="725"/>
      <c r="J971" s="725"/>
      <c r="K971" s="725"/>
      <c r="L971" s="725"/>
      <c r="M971" s="725"/>
      <c r="N971" s="725"/>
      <c r="O971" s="725"/>
      <c r="P971" s="725"/>
      <c r="Q971" s="725"/>
      <c r="R971" s="725"/>
      <c r="S971" s="725"/>
      <c r="T971" s="725"/>
      <c r="U971" s="725"/>
      <c r="V971" s="725"/>
      <c r="W971" s="725"/>
      <c r="X971" s="725"/>
      <c r="Y971" s="725"/>
      <c r="Z971" s="770"/>
      <c r="AA971" s="770"/>
    </row>
    <row r="972" spans="1:52" s="65" customFormat="1" ht="15" customHeight="1" x14ac:dyDescent="0.15">
      <c r="A972" s="563"/>
      <c r="B972" s="773"/>
      <c r="C972" s="732"/>
      <c r="D972" s="733"/>
      <c r="E972" s="733"/>
      <c r="F972" s="733"/>
      <c r="G972" s="733"/>
      <c r="H972" s="733"/>
      <c r="I972" s="733"/>
      <c r="J972" s="733"/>
      <c r="K972" s="733"/>
      <c r="L972" s="733"/>
      <c r="M972" s="733"/>
      <c r="N972" s="733"/>
      <c r="O972" s="733"/>
      <c r="P972" s="733"/>
      <c r="Q972" s="733"/>
      <c r="R972" s="733"/>
      <c r="S972" s="733"/>
      <c r="T972" s="733"/>
      <c r="U972" s="733"/>
      <c r="V972" s="733"/>
      <c r="W972" s="733"/>
      <c r="X972" s="733"/>
      <c r="Y972" s="733"/>
      <c r="Z972" s="770"/>
      <c r="AA972" s="770"/>
    </row>
    <row r="973" spans="1:52" s="65" customFormat="1" ht="15" customHeight="1" x14ac:dyDescent="0.15">
      <c r="A973" s="563"/>
      <c r="B973" s="735" t="s">
        <v>9</v>
      </c>
      <c r="C973" s="724" t="s">
        <v>669</v>
      </c>
      <c r="D973" s="725"/>
      <c r="E973" s="725"/>
      <c r="F973" s="725"/>
      <c r="G973" s="725"/>
      <c r="H973" s="725"/>
      <c r="I973" s="725"/>
      <c r="J973" s="725"/>
      <c r="K973" s="725"/>
      <c r="L973" s="725"/>
      <c r="M973" s="725"/>
      <c r="N973" s="725"/>
      <c r="O973" s="725"/>
      <c r="P973" s="725"/>
      <c r="Q973" s="725"/>
      <c r="R973" s="725"/>
      <c r="S973" s="725"/>
      <c r="T973" s="725"/>
      <c r="U973" s="725"/>
      <c r="V973" s="725"/>
      <c r="W973" s="725"/>
      <c r="X973" s="725"/>
      <c r="Y973" s="725"/>
      <c r="Z973" s="770"/>
      <c r="AA973" s="770"/>
    </row>
    <row r="974" spans="1:52" s="65" customFormat="1" ht="15" customHeight="1" x14ac:dyDescent="0.15">
      <c r="A974" s="563"/>
      <c r="B974" s="773"/>
      <c r="C974" s="732"/>
      <c r="D974" s="733"/>
      <c r="E974" s="733"/>
      <c r="F974" s="733"/>
      <c r="G974" s="733"/>
      <c r="H974" s="733"/>
      <c r="I974" s="733"/>
      <c r="J974" s="733"/>
      <c r="K974" s="733"/>
      <c r="L974" s="733"/>
      <c r="M974" s="733"/>
      <c r="N974" s="733"/>
      <c r="O974" s="733"/>
      <c r="P974" s="733"/>
      <c r="Q974" s="733"/>
      <c r="R974" s="733"/>
      <c r="S974" s="733"/>
      <c r="T974" s="733"/>
      <c r="U974" s="733"/>
      <c r="V974" s="733"/>
      <c r="W974" s="733"/>
      <c r="X974" s="733"/>
      <c r="Y974" s="733"/>
      <c r="Z974" s="770"/>
      <c r="AA974" s="770"/>
    </row>
    <row r="975" spans="1:52" s="65" customFormat="1" ht="22.5" customHeight="1" x14ac:dyDescent="0.15">
      <c r="A975" s="563"/>
      <c r="B975" s="735" t="s">
        <v>8</v>
      </c>
      <c r="C975" s="724" t="s">
        <v>672</v>
      </c>
      <c r="D975" s="725"/>
      <c r="E975" s="725"/>
      <c r="F975" s="725"/>
      <c r="G975" s="725"/>
      <c r="H975" s="725"/>
      <c r="I975" s="725"/>
      <c r="J975" s="725"/>
      <c r="K975" s="725"/>
      <c r="L975" s="725"/>
      <c r="M975" s="725"/>
      <c r="N975" s="725"/>
      <c r="O975" s="725"/>
      <c r="P975" s="725"/>
      <c r="Q975" s="725"/>
      <c r="R975" s="725"/>
      <c r="S975" s="725"/>
      <c r="T975" s="725"/>
      <c r="U975" s="725"/>
      <c r="V975" s="725"/>
      <c r="W975" s="725"/>
      <c r="X975" s="725"/>
      <c r="Y975" s="725"/>
      <c r="Z975" s="770"/>
      <c r="AA975" s="770"/>
    </row>
    <row r="976" spans="1:52" s="65" customFormat="1" ht="22.5" customHeight="1" x14ac:dyDescent="0.15">
      <c r="A976" s="563"/>
      <c r="B976" s="736"/>
      <c r="C976" s="732"/>
      <c r="D976" s="733"/>
      <c r="E976" s="733"/>
      <c r="F976" s="733"/>
      <c r="G976" s="733"/>
      <c r="H976" s="733"/>
      <c r="I976" s="733"/>
      <c r="J976" s="733"/>
      <c r="K976" s="733"/>
      <c r="L976" s="733"/>
      <c r="M976" s="733"/>
      <c r="N976" s="733"/>
      <c r="O976" s="733"/>
      <c r="P976" s="733"/>
      <c r="Q976" s="733"/>
      <c r="R976" s="733"/>
      <c r="S976" s="733"/>
      <c r="T976" s="733"/>
      <c r="U976" s="733"/>
      <c r="V976" s="733"/>
      <c r="W976" s="733"/>
      <c r="X976" s="733"/>
      <c r="Y976" s="733"/>
      <c r="Z976" s="770"/>
      <c r="AA976" s="770"/>
    </row>
    <row r="977" spans="1:52" s="65" customFormat="1" ht="12.75" customHeight="1" x14ac:dyDescent="0.15">
      <c r="A977" s="563"/>
      <c r="B977" s="676"/>
      <c r="C977" s="568"/>
      <c r="D977" s="568"/>
      <c r="E977" s="568"/>
      <c r="F977" s="568"/>
      <c r="G977" s="568"/>
      <c r="H977" s="568"/>
      <c r="I977" s="568"/>
      <c r="J977" s="568"/>
      <c r="K977" s="568"/>
      <c r="L977" s="568"/>
      <c r="M977" s="568"/>
      <c r="N977" s="568"/>
      <c r="O977" s="568"/>
      <c r="P977" s="568"/>
      <c r="Q977" s="568"/>
      <c r="R977" s="568"/>
      <c r="S977" s="568"/>
      <c r="T977" s="568"/>
      <c r="U977" s="568"/>
      <c r="V977" s="568"/>
      <c r="W977" s="568"/>
      <c r="X977" s="568"/>
      <c r="Y977" s="568"/>
      <c r="Z977" s="544"/>
      <c r="AA977" s="544"/>
    </row>
    <row r="978" spans="1:52" ht="18" customHeight="1" x14ac:dyDescent="0.15">
      <c r="A978" s="541" t="s">
        <v>889</v>
      </c>
      <c r="B978" s="536"/>
      <c r="C978" s="564"/>
      <c r="D978" s="564"/>
      <c r="E978" s="564"/>
      <c r="F978" s="564"/>
      <c r="G978" s="564"/>
      <c r="H978" s="568"/>
      <c r="I978" s="568"/>
      <c r="J978" s="568"/>
      <c r="K978" s="568"/>
      <c r="L978" s="568"/>
      <c r="M978" s="568"/>
      <c r="N978" s="568"/>
      <c r="O978" s="568"/>
      <c r="P978" s="568"/>
      <c r="Q978" s="568"/>
      <c r="R978" s="568"/>
      <c r="S978" s="568"/>
      <c r="T978" s="568"/>
      <c r="U978" s="568"/>
      <c r="V978" s="568"/>
      <c r="W978" s="568"/>
      <c r="X978" s="568"/>
      <c r="Y978" s="568"/>
      <c r="Z978" s="569"/>
      <c r="AA978" s="569"/>
    </row>
    <row r="979" spans="1:52" ht="15" customHeight="1" x14ac:dyDescent="0.15">
      <c r="A979" s="564"/>
      <c r="B979" s="735" t="s">
        <v>16</v>
      </c>
      <c r="C979" s="724" t="s">
        <v>343</v>
      </c>
      <c r="D979" s="725"/>
      <c r="E979" s="725"/>
      <c r="F979" s="725"/>
      <c r="G979" s="725"/>
      <c r="H979" s="725"/>
      <c r="I979" s="725"/>
      <c r="J979" s="725"/>
      <c r="K979" s="725"/>
      <c r="L979" s="725"/>
      <c r="M979" s="725"/>
      <c r="N979" s="725"/>
      <c r="O979" s="725"/>
      <c r="P979" s="725"/>
      <c r="Q979" s="725"/>
      <c r="R979" s="725"/>
      <c r="S979" s="725"/>
      <c r="T979" s="725"/>
      <c r="U979" s="725"/>
      <c r="V979" s="725"/>
      <c r="W979" s="725"/>
      <c r="X979" s="725"/>
      <c r="Y979" s="726"/>
      <c r="Z979" s="714"/>
      <c r="AA979" s="715"/>
      <c r="AE979" s="53"/>
      <c r="AF979" s="53"/>
      <c r="AG979" s="53"/>
      <c r="AH979" s="53"/>
      <c r="AI979" s="53"/>
      <c r="AJ979" s="53"/>
      <c r="AK979" s="53"/>
      <c r="AL979" s="53"/>
      <c r="AM979" s="53"/>
      <c r="AN979" s="53"/>
      <c r="AO979" s="53"/>
      <c r="AP979" s="53"/>
      <c r="AQ979" s="53"/>
      <c r="AR979" s="53"/>
      <c r="AS979" s="53"/>
      <c r="AT979" s="53"/>
      <c r="AU979" s="53"/>
      <c r="AV979" s="53"/>
      <c r="AW979" s="53"/>
      <c r="AX979" s="53"/>
      <c r="AY979" s="53"/>
      <c r="AZ979" s="53"/>
    </row>
    <row r="980" spans="1:52" ht="15" customHeight="1" x14ac:dyDescent="0.15">
      <c r="A980" s="564"/>
      <c r="B980" s="736"/>
      <c r="C980" s="732"/>
      <c r="D980" s="733"/>
      <c r="E980" s="733"/>
      <c r="F980" s="733"/>
      <c r="G980" s="733"/>
      <c r="H980" s="733"/>
      <c r="I980" s="733"/>
      <c r="J980" s="733"/>
      <c r="K980" s="733"/>
      <c r="L980" s="733"/>
      <c r="M980" s="733"/>
      <c r="N980" s="733"/>
      <c r="O980" s="733"/>
      <c r="P980" s="733"/>
      <c r="Q980" s="733"/>
      <c r="R980" s="733"/>
      <c r="S980" s="733"/>
      <c r="T980" s="733"/>
      <c r="U980" s="733"/>
      <c r="V980" s="733"/>
      <c r="W980" s="733"/>
      <c r="X980" s="733"/>
      <c r="Y980" s="734"/>
      <c r="Z980" s="716"/>
      <c r="AA980" s="717"/>
    </row>
    <row r="981" spans="1:52" ht="15" customHeight="1" x14ac:dyDescent="0.15">
      <c r="A981" s="564"/>
      <c r="B981" s="735" t="s">
        <v>7</v>
      </c>
      <c r="C981" s="724" t="s">
        <v>344</v>
      </c>
      <c r="D981" s="725"/>
      <c r="E981" s="725"/>
      <c r="F981" s="725"/>
      <c r="G981" s="725"/>
      <c r="H981" s="725"/>
      <c r="I981" s="725"/>
      <c r="J981" s="725"/>
      <c r="K981" s="725"/>
      <c r="L981" s="725"/>
      <c r="M981" s="725"/>
      <c r="N981" s="725"/>
      <c r="O981" s="725"/>
      <c r="P981" s="725"/>
      <c r="Q981" s="725"/>
      <c r="R981" s="725"/>
      <c r="S981" s="725"/>
      <c r="T981" s="725"/>
      <c r="U981" s="725"/>
      <c r="V981" s="725"/>
      <c r="W981" s="725"/>
      <c r="X981" s="725"/>
      <c r="Y981" s="726"/>
      <c r="Z981" s="714"/>
      <c r="AA981" s="715"/>
      <c r="AE981" s="53"/>
      <c r="AF981" s="53"/>
      <c r="AG981" s="53"/>
      <c r="AH981" s="53"/>
      <c r="AI981" s="53"/>
      <c r="AJ981" s="53"/>
      <c r="AK981" s="53"/>
      <c r="AL981" s="53"/>
      <c r="AM981" s="53"/>
      <c r="AN981" s="53"/>
      <c r="AO981" s="53"/>
      <c r="AP981" s="53"/>
      <c r="AQ981" s="53"/>
      <c r="AR981" s="53"/>
      <c r="AS981" s="53"/>
      <c r="AT981" s="53"/>
      <c r="AU981" s="53"/>
      <c r="AV981" s="53"/>
      <c r="AW981" s="53"/>
      <c r="AX981" s="53"/>
      <c r="AY981" s="53"/>
      <c r="AZ981" s="53"/>
    </row>
    <row r="982" spans="1:52" ht="15" customHeight="1" x14ac:dyDescent="0.15">
      <c r="A982" s="564"/>
      <c r="B982" s="736"/>
      <c r="C982" s="732"/>
      <c r="D982" s="733"/>
      <c r="E982" s="733"/>
      <c r="F982" s="733"/>
      <c r="G982" s="733"/>
      <c r="H982" s="733"/>
      <c r="I982" s="733"/>
      <c r="J982" s="733"/>
      <c r="K982" s="733"/>
      <c r="L982" s="733"/>
      <c r="M982" s="733"/>
      <c r="N982" s="733"/>
      <c r="O982" s="733"/>
      <c r="P982" s="733"/>
      <c r="Q982" s="733"/>
      <c r="R982" s="733"/>
      <c r="S982" s="733"/>
      <c r="T982" s="733"/>
      <c r="U982" s="733"/>
      <c r="V982" s="733"/>
      <c r="W982" s="733"/>
      <c r="X982" s="733"/>
      <c r="Y982" s="734"/>
      <c r="Z982" s="716"/>
      <c r="AA982" s="717"/>
    </row>
    <row r="983" spans="1:52" ht="11.25" customHeight="1" x14ac:dyDescent="0.15">
      <c r="A983" s="564"/>
      <c r="B983" s="735" t="s">
        <v>17</v>
      </c>
      <c r="C983" s="724" t="s">
        <v>345</v>
      </c>
      <c r="D983" s="725"/>
      <c r="E983" s="725"/>
      <c r="F983" s="725"/>
      <c r="G983" s="725"/>
      <c r="H983" s="725"/>
      <c r="I983" s="725"/>
      <c r="J983" s="725"/>
      <c r="K983" s="725"/>
      <c r="L983" s="725"/>
      <c r="M983" s="725"/>
      <c r="N983" s="725"/>
      <c r="O983" s="725"/>
      <c r="P983" s="725"/>
      <c r="Q983" s="725"/>
      <c r="R983" s="725"/>
      <c r="S983" s="725"/>
      <c r="T983" s="725"/>
      <c r="U983" s="725"/>
      <c r="V983" s="725"/>
      <c r="W983" s="725"/>
      <c r="X983" s="725"/>
      <c r="Y983" s="726"/>
      <c r="Z983" s="714"/>
      <c r="AA983" s="715"/>
      <c r="AE983" s="53"/>
      <c r="AF983" s="53"/>
      <c r="AG983" s="53"/>
      <c r="AH983" s="53"/>
      <c r="AI983" s="53"/>
      <c r="AJ983" s="53"/>
      <c r="AK983" s="53"/>
      <c r="AL983" s="53"/>
      <c r="AM983" s="53"/>
      <c r="AN983" s="53"/>
      <c r="AO983" s="53"/>
      <c r="AP983" s="53"/>
      <c r="AQ983" s="53"/>
      <c r="AR983" s="53"/>
      <c r="AS983" s="53"/>
      <c r="AT983" s="53"/>
      <c r="AU983" s="53"/>
      <c r="AV983" s="53"/>
      <c r="AW983" s="53"/>
      <c r="AX983" s="53"/>
      <c r="AY983" s="53"/>
      <c r="AZ983" s="53"/>
    </row>
    <row r="984" spans="1:52" ht="11.25" customHeight="1" x14ac:dyDescent="0.15">
      <c r="A984" s="564"/>
      <c r="B984" s="736"/>
      <c r="C984" s="732"/>
      <c r="D984" s="733"/>
      <c r="E984" s="733"/>
      <c r="F984" s="733"/>
      <c r="G984" s="733"/>
      <c r="H984" s="733"/>
      <c r="I984" s="733"/>
      <c r="J984" s="733"/>
      <c r="K984" s="733"/>
      <c r="L984" s="733"/>
      <c r="M984" s="733"/>
      <c r="N984" s="733"/>
      <c r="O984" s="733"/>
      <c r="P984" s="733"/>
      <c r="Q984" s="733"/>
      <c r="R984" s="733"/>
      <c r="S984" s="733"/>
      <c r="T984" s="733"/>
      <c r="U984" s="733"/>
      <c r="V984" s="733"/>
      <c r="W984" s="733"/>
      <c r="X984" s="733"/>
      <c r="Y984" s="734"/>
      <c r="Z984" s="716"/>
      <c r="AA984" s="717"/>
    </row>
    <row r="985" spans="1:52" ht="40.5" customHeight="1" x14ac:dyDescent="0.15">
      <c r="A985" s="564"/>
      <c r="B985" s="735" t="s">
        <v>9</v>
      </c>
      <c r="C985" s="724" t="s">
        <v>346</v>
      </c>
      <c r="D985" s="725"/>
      <c r="E985" s="725"/>
      <c r="F985" s="725"/>
      <c r="G985" s="725"/>
      <c r="H985" s="725"/>
      <c r="I985" s="725"/>
      <c r="J985" s="725"/>
      <c r="K985" s="725"/>
      <c r="L985" s="725"/>
      <c r="M985" s="725"/>
      <c r="N985" s="725"/>
      <c r="O985" s="725"/>
      <c r="P985" s="725"/>
      <c r="Q985" s="725"/>
      <c r="R985" s="725"/>
      <c r="S985" s="725"/>
      <c r="T985" s="725"/>
      <c r="U985" s="725"/>
      <c r="V985" s="725"/>
      <c r="W985" s="725"/>
      <c r="X985" s="725"/>
      <c r="Y985" s="726"/>
      <c r="Z985" s="714"/>
      <c r="AA985" s="715"/>
      <c r="AE985" s="53"/>
      <c r="AF985" s="53"/>
      <c r="AG985" s="53"/>
      <c r="AH985" s="53"/>
      <c r="AI985" s="53"/>
      <c r="AJ985" s="53"/>
      <c r="AK985" s="53"/>
      <c r="AL985" s="53"/>
      <c r="AM985" s="53"/>
      <c r="AN985" s="53"/>
      <c r="AO985" s="53"/>
      <c r="AP985" s="53"/>
      <c r="AQ985" s="53"/>
      <c r="AR985" s="53"/>
      <c r="AS985" s="53"/>
      <c r="AT985" s="53"/>
      <c r="AU985" s="53"/>
      <c r="AV985" s="53"/>
      <c r="AW985" s="53"/>
      <c r="AX985" s="53"/>
      <c r="AY985" s="53"/>
      <c r="AZ985" s="53"/>
    </row>
    <row r="986" spans="1:52" ht="40.5" customHeight="1" x14ac:dyDescent="0.15">
      <c r="A986" s="564"/>
      <c r="B986" s="736"/>
      <c r="C986" s="732"/>
      <c r="D986" s="733"/>
      <c r="E986" s="733"/>
      <c r="F986" s="733"/>
      <c r="G986" s="733"/>
      <c r="H986" s="733"/>
      <c r="I986" s="733"/>
      <c r="J986" s="733"/>
      <c r="K986" s="733"/>
      <c r="L986" s="733"/>
      <c r="M986" s="733"/>
      <c r="N986" s="733"/>
      <c r="O986" s="733"/>
      <c r="P986" s="733"/>
      <c r="Q986" s="733"/>
      <c r="R986" s="733"/>
      <c r="S986" s="733"/>
      <c r="T986" s="733"/>
      <c r="U986" s="733"/>
      <c r="V986" s="733"/>
      <c r="W986" s="733"/>
      <c r="X986" s="733"/>
      <c r="Y986" s="734"/>
      <c r="Z986" s="716"/>
      <c r="AA986" s="717"/>
    </row>
    <row r="987" spans="1:52" ht="12.75" customHeight="1" x14ac:dyDescent="0.15">
      <c r="A987" s="564"/>
      <c r="B987" s="555"/>
      <c r="C987" s="568"/>
      <c r="D987" s="568"/>
      <c r="E987" s="568"/>
      <c r="F987" s="568"/>
      <c r="G987" s="568"/>
      <c r="H987" s="568"/>
      <c r="I987" s="568"/>
      <c r="J987" s="568"/>
      <c r="K987" s="568"/>
      <c r="L987" s="568"/>
      <c r="M987" s="568"/>
      <c r="N987" s="568"/>
      <c r="O987" s="568"/>
      <c r="P987" s="568"/>
      <c r="Q987" s="568"/>
      <c r="R987" s="568"/>
      <c r="S987" s="568"/>
      <c r="T987" s="568"/>
      <c r="U987" s="568"/>
      <c r="V987" s="568"/>
      <c r="W987" s="568"/>
      <c r="X987" s="568"/>
      <c r="Y987" s="568"/>
      <c r="Z987" s="569"/>
      <c r="AA987" s="569"/>
    </row>
    <row r="988" spans="1:52" ht="18" customHeight="1" x14ac:dyDescent="0.15">
      <c r="A988" s="622" t="s">
        <v>225</v>
      </c>
      <c r="B988" s="555"/>
      <c r="C988" s="623"/>
      <c r="D988" s="555"/>
      <c r="E988" s="555"/>
      <c r="F988" s="555"/>
      <c r="G988" s="555"/>
      <c r="H988" s="555"/>
      <c r="I988" s="555"/>
      <c r="J988" s="558"/>
      <c r="K988" s="558"/>
      <c r="L988" s="558"/>
      <c r="M988" s="558"/>
      <c r="N988" s="558"/>
      <c r="O988" s="558"/>
      <c r="P988" s="558"/>
      <c r="Q988" s="558"/>
      <c r="R988" s="558"/>
      <c r="S988" s="560"/>
      <c r="T988" s="560"/>
      <c r="U988" s="560"/>
      <c r="V988" s="560"/>
      <c r="W988" s="560"/>
      <c r="X988" s="560"/>
      <c r="Y988" s="569"/>
      <c r="Z988" s="569"/>
      <c r="AA988" s="569"/>
    </row>
    <row r="989" spans="1:52" ht="15" customHeight="1" x14ac:dyDescent="0.15">
      <c r="A989" s="541" t="s">
        <v>18</v>
      </c>
      <c r="B989" s="536"/>
      <c r="C989" s="564"/>
      <c r="D989" s="564"/>
      <c r="E989" s="564"/>
      <c r="F989" s="564"/>
      <c r="G989" s="564"/>
      <c r="H989" s="564"/>
      <c r="I989" s="564"/>
      <c r="J989" s="522"/>
      <c r="K989" s="522"/>
      <c r="L989" s="522"/>
      <c r="M989" s="522"/>
      <c r="N989" s="522"/>
      <c r="O989" s="522"/>
      <c r="P989" s="522"/>
      <c r="Q989" s="522"/>
      <c r="R989" s="522"/>
      <c r="S989" s="523"/>
      <c r="T989" s="523"/>
      <c r="U989" s="523"/>
      <c r="V989" s="523"/>
      <c r="W989" s="523"/>
      <c r="X989" s="523"/>
      <c r="Y989" s="523"/>
      <c r="Z989" s="566"/>
      <c r="AA989" s="566"/>
      <c r="AE989" s="53"/>
      <c r="AF989" s="53"/>
      <c r="AG989" s="53"/>
      <c r="AH989" s="53"/>
      <c r="AI989" s="53"/>
      <c r="AJ989" s="53"/>
      <c r="AK989" s="53"/>
      <c r="AL989" s="53"/>
      <c r="AM989" s="53"/>
      <c r="AN989" s="53"/>
      <c r="AO989" s="53"/>
      <c r="AP989" s="53"/>
      <c r="AQ989" s="53"/>
      <c r="AR989" s="53"/>
      <c r="AS989" s="53"/>
      <c r="AT989" s="53"/>
      <c r="AU989" s="53"/>
      <c r="AV989" s="53"/>
      <c r="AW989" s="53"/>
      <c r="AX989" s="53"/>
      <c r="AY989" s="53"/>
      <c r="AZ989" s="53"/>
    </row>
    <row r="990" spans="1:52" ht="15" customHeight="1" x14ac:dyDescent="0.15">
      <c r="A990" s="555"/>
      <c r="B990" s="555"/>
      <c r="C990" s="856" t="s">
        <v>256</v>
      </c>
      <c r="D990" s="856"/>
      <c r="E990" s="856"/>
      <c r="F990" s="856"/>
      <c r="G990" s="856"/>
      <c r="H990" s="856"/>
      <c r="I990" s="856"/>
      <c r="J990" s="856"/>
      <c r="K990" s="856"/>
      <c r="L990" s="856"/>
      <c r="M990" s="856"/>
      <c r="N990" s="856"/>
      <c r="O990" s="856"/>
      <c r="P990" s="856"/>
      <c r="Q990" s="856"/>
      <c r="R990" s="856"/>
      <c r="S990" s="856"/>
      <c r="T990" s="856"/>
      <c r="U990" s="856"/>
      <c r="V990" s="856"/>
      <c r="W990" s="856"/>
      <c r="X990" s="856"/>
      <c r="Y990" s="856"/>
      <c r="Z990" s="856"/>
      <c r="AA990" s="856"/>
    </row>
    <row r="991" spans="1:52" ht="15" customHeight="1" x14ac:dyDescent="0.15">
      <c r="A991" s="555"/>
      <c r="B991" s="555"/>
      <c r="C991" s="857" t="s">
        <v>226</v>
      </c>
      <c r="D991" s="857"/>
      <c r="E991" s="857"/>
      <c r="F991" s="857"/>
      <c r="G991" s="857"/>
      <c r="H991" s="857"/>
      <c r="I991" s="857"/>
      <c r="J991" s="857"/>
      <c r="K991" s="857"/>
      <c r="L991" s="857"/>
      <c r="M991" s="857"/>
      <c r="N991" s="857"/>
      <c r="O991" s="857"/>
      <c r="P991" s="857"/>
      <c r="Q991" s="857"/>
      <c r="R991" s="857"/>
      <c r="S991" s="857"/>
      <c r="T991" s="857"/>
      <c r="U991" s="857"/>
      <c r="V991" s="857"/>
      <c r="W991" s="857"/>
      <c r="X991" s="857"/>
      <c r="Y991" s="857"/>
      <c r="Z991" s="857"/>
      <c r="AA991" s="857"/>
      <c r="AE991" s="53"/>
      <c r="AF991" s="53"/>
      <c r="AG991" s="53"/>
      <c r="AH991" s="53"/>
      <c r="AI991" s="53"/>
      <c r="AJ991" s="53"/>
      <c r="AK991" s="53"/>
      <c r="AL991" s="53"/>
      <c r="AM991" s="53"/>
      <c r="AN991" s="53"/>
      <c r="AO991" s="53"/>
      <c r="AP991" s="53"/>
      <c r="AQ991" s="53"/>
      <c r="AR991" s="53"/>
      <c r="AS991" s="53"/>
      <c r="AT991" s="53"/>
      <c r="AU991" s="53"/>
      <c r="AV991" s="53"/>
      <c r="AW991" s="53"/>
      <c r="AX991" s="53"/>
      <c r="AY991" s="53"/>
      <c r="AZ991" s="53"/>
    </row>
    <row r="992" spans="1:52" ht="15" customHeight="1" x14ac:dyDescent="0.15">
      <c r="A992" s="564"/>
      <c r="B992" s="735" t="s">
        <v>16</v>
      </c>
      <c r="C992" s="724" t="s">
        <v>42</v>
      </c>
      <c r="D992" s="725"/>
      <c r="E992" s="725"/>
      <c r="F992" s="725"/>
      <c r="G992" s="725"/>
      <c r="H992" s="725"/>
      <c r="I992" s="725"/>
      <c r="J992" s="725"/>
      <c r="K992" s="725"/>
      <c r="L992" s="725"/>
      <c r="M992" s="725"/>
      <c r="N992" s="725"/>
      <c r="O992" s="725"/>
      <c r="P992" s="725"/>
      <c r="Q992" s="725"/>
      <c r="R992" s="725"/>
      <c r="S992" s="725"/>
      <c r="T992" s="725"/>
      <c r="U992" s="725"/>
      <c r="V992" s="725"/>
      <c r="W992" s="725"/>
      <c r="X992" s="725"/>
      <c r="Y992" s="726"/>
      <c r="Z992" s="714"/>
      <c r="AA992" s="715"/>
    </row>
    <row r="993" spans="1:52" ht="15" customHeight="1" x14ac:dyDescent="0.15">
      <c r="A993" s="564"/>
      <c r="B993" s="736"/>
      <c r="C993" s="732"/>
      <c r="D993" s="733"/>
      <c r="E993" s="733"/>
      <c r="F993" s="733"/>
      <c r="G993" s="733"/>
      <c r="H993" s="733"/>
      <c r="I993" s="733"/>
      <c r="J993" s="733"/>
      <c r="K993" s="733"/>
      <c r="L993" s="733"/>
      <c r="M993" s="733"/>
      <c r="N993" s="733"/>
      <c r="O993" s="733"/>
      <c r="P993" s="733"/>
      <c r="Q993" s="733"/>
      <c r="R993" s="733"/>
      <c r="S993" s="733"/>
      <c r="T993" s="733"/>
      <c r="U993" s="733"/>
      <c r="V993" s="733"/>
      <c r="W993" s="733"/>
      <c r="X993" s="733"/>
      <c r="Y993" s="734"/>
      <c r="Z993" s="716"/>
      <c r="AA993" s="717"/>
      <c r="AE993" s="53"/>
      <c r="AF993" s="53"/>
      <c r="AG993" s="53"/>
      <c r="AH993" s="53"/>
      <c r="AI993" s="53"/>
      <c r="AJ993" s="53"/>
      <c r="AK993" s="53"/>
      <c r="AL993" s="53"/>
      <c r="AM993" s="53"/>
      <c r="AN993" s="53"/>
      <c r="AO993" s="53"/>
      <c r="AP993" s="53"/>
      <c r="AQ993" s="53"/>
      <c r="AR993" s="53"/>
      <c r="AS993" s="53"/>
      <c r="AT993" s="53"/>
      <c r="AU993" s="53"/>
      <c r="AV993" s="53"/>
      <c r="AW993" s="53"/>
      <c r="AX993" s="53"/>
      <c r="AY993" s="53"/>
      <c r="AZ993" s="53"/>
    </row>
    <row r="994" spans="1:52" ht="23.25" customHeight="1" x14ac:dyDescent="0.15">
      <c r="A994" s="564"/>
      <c r="B994" s="735" t="s">
        <v>7</v>
      </c>
      <c r="C994" s="724" t="s">
        <v>61</v>
      </c>
      <c r="D994" s="725"/>
      <c r="E994" s="725"/>
      <c r="F994" s="725"/>
      <c r="G994" s="725"/>
      <c r="H994" s="725"/>
      <c r="I994" s="725"/>
      <c r="J994" s="725"/>
      <c r="K994" s="725"/>
      <c r="L994" s="725"/>
      <c r="M994" s="725"/>
      <c r="N994" s="725"/>
      <c r="O994" s="725"/>
      <c r="P994" s="725"/>
      <c r="Q994" s="725"/>
      <c r="R994" s="725"/>
      <c r="S994" s="725"/>
      <c r="T994" s="725"/>
      <c r="U994" s="725"/>
      <c r="V994" s="725"/>
      <c r="W994" s="725"/>
      <c r="X994" s="725"/>
      <c r="Y994" s="726"/>
      <c r="Z994" s="714"/>
      <c r="AA994" s="715"/>
    </row>
    <row r="995" spans="1:52" ht="23.25" customHeight="1" x14ac:dyDescent="0.15">
      <c r="A995" s="564"/>
      <c r="B995" s="736"/>
      <c r="C995" s="732"/>
      <c r="D995" s="733"/>
      <c r="E995" s="733"/>
      <c r="F995" s="733"/>
      <c r="G995" s="733"/>
      <c r="H995" s="733"/>
      <c r="I995" s="733"/>
      <c r="J995" s="733"/>
      <c r="K995" s="733"/>
      <c r="L995" s="733"/>
      <c r="M995" s="733"/>
      <c r="N995" s="733"/>
      <c r="O995" s="733"/>
      <c r="P995" s="733"/>
      <c r="Q995" s="733"/>
      <c r="R995" s="733"/>
      <c r="S995" s="733"/>
      <c r="T995" s="733"/>
      <c r="U995" s="733"/>
      <c r="V995" s="733"/>
      <c r="W995" s="733"/>
      <c r="X995" s="733"/>
      <c r="Y995" s="734"/>
      <c r="Z995" s="716"/>
      <c r="AA995" s="717"/>
    </row>
    <row r="996" spans="1:52" ht="18" customHeight="1" x14ac:dyDescent="0.15">
      <c r="A996" s="564"/>
      <c r="B996" s="555"/>
      <c r="C996" s="677"/>
      <c r="D996" s="677"/>
      <c r="E996" s="677"/>
      <c r="F996" s="677"/>
      <c r="G996" s="677"/>
      <c r="H996" s="677"/>
      <c r="I996" s="677"/>
      <c r="J996" s="677"/>
      <c r="K996" s="677"/>
      <c r="L996" s="677"/>
      <c r="M996" s="677"/>
      <c r="N996" s="677"/>
      <c r="O996" s="677"/>
      <c r="P996" s="677"/>
      <c r="Q996" s="677"/>
      <c r="R996" s="677"/>
      <c r="S996" s="677"/>
      <c r="T996" s="677"/>
      <c r="U996" s="677"/>
      <c r="V996" s="677"/>
      <c r="W996" s="677"/>
      <c r="X996" s="677"/>
      <c r="Y996" s="677"/>
      <c r="Z996" s="677"/>
      <c r="AA996" s="677"/>
    </row>
    <row r="997" spans="1:52" ht="15" customHeight="1" x14ac:dyDescent="0.15">
      <c r="A997" s="541" t="s">
        <v>251</v>
      </c>
      <c r="B997" s="555"/>
      <c r="C997" s="677"/>
      <c r="D997" s="677"/>
      <c r="E997" s="677"/>
      <c r="F997" s="677"/>
      <c r="G997" s="677"/>
      <c r="H997" s="677"/>
      <c r="I997" s="677"/>
      <c r="J997" s="677"/>
      <c r="K997" s="677"/>
      <c r="L997" s="677"/>
      <c r="M997" s="677"/>
      <c r="N997" s="677"/>
      <c r="O997" s="677"/>
      <c r="P997" s="677"/>
      <c r="Q997" s="677"/>
      <c r="R997" s="677"/>
      <c r="S997" s="677"/>
      <c r="T997" s="677"/>
      <c r="U997" s="677"/>
      <c r="V997" s="677"/>
      <c r="W997" s="677"/>
      <c r="X997" s="677"/>
      <c r="Y997" s="677"/>
      <c r="Z997" s="677"/>
      <c r="AA997" s="677"/>
      <c r="AE997" s="53"/>
      <c r="AF997" s="53"/>
      <c r="AG997" s="53"/>
      <c r="AH997" s="53"/>
      <c r="AI997" s="53"/>
      <c r="AJ997" s="53"/>
      <c r="AK997" s="53"/>
      <c r="AL997" s="53"/>
      <c r="AM997" s="53"/>
      <c r="AN997" s="53"/>
      <c r="AO997" s="53"/>
      <c r="AP997" s="53"/>
      <c r="AQ997" s="53"/>
      <c r="AR997" s="53"/>
      <c r="AS997" s="53"/>
      <c r="AT997" s="53"/>
      <c r="AU997" s="53"/>
      <c r="AV997" s="53"/>
      <c r="AW997" s="53"/>
      <c r="AX997" s="53"/>
      <c r="AY997" s="53"/>
      <c r="AZ997" s="53"/>
    </row>
    <row r="998" spans="1:52" ht="15" customHeight="1" x14ac:dyDescent="0.15">
      <c r="A998" s="564"/>
      <c r="B998" s="735" t="s">
        <v>16</v>
      </c>
      <c r="C998" s="724" t="s">
        <v>235</v>
      </c>
      <c r="D998" s="725"/>
      <c r="E998" s="725"/>
      <c r="F998" s="725"/>
      <c r="G998" s="725"/>
      <c r="H998" s="725"/>
      <c r="I998" s="725"/>
      <c r="J998" s="725"/>
      <c r="K998" s="725"/>
      <c r="L998" s="725"/>
      <c r="M998" s="725"/>
      <c r="N998" s="725"/>
      <c r="O998" s="725"/>
      <c r="P998" s="725"/>
      <c r="Q998" s="725"/>
      <c r="R998" s="725"/>
      <c r="S998" s="725"/>
      <c r="T998" s="725"/>
      <c r="U998" s="725"/>
      <c r="V998" s="725"/>
      <c r="W998" s="725"/>
      <c r="X998" s="725"/>
      <c r="Y998" s="726"/>
      <c r="Z998" s="714"/>
      <c r="AA998" s="715"/>
    </row>
    <row r="999" spans="1:52" ht="15" customHeight="1" x14ac:dyDescent="0.15">
      <c r="A999" s="564"/>
      <c r="B999" s="736"/>
      <c r="C999" s="732"/>
      <c r="D999" s="733"/>
      <c r="E999" s="733"/>
      <c r="F999" s="733"/>
      <c r="G999" s="733"/>
      <c r="H999" s="733"/>
      <c r="I999" s="733"/>
      <c r="J999" s="733"/>
      <c r="K999" s="733"/>
      <c r="L999" s="733"/>
      <c r="M999" s="733"/>
      <c r="N999" s="733"/>
      <c r="O999" s="733"/>
      <c r="P999" s="733"/>
      <c r="Q999" s="733"/>
      <c r="R999" s="733"/>
      <c r="S999" s="733"/>
      <c r="T999" s="733"/>
      <c r="U999" s="733"/>
      <c r="V999" s="733"/>
      <c r="W999" s="733"/>
      <c r="X999" s="733"/>
      <c r="Y999" s="734"/>
      <c r="Z999" s="716"/>
      <c r="AA999" s="717"/>
      <c r="AE999" s="53"/>
      <c r="AF999" s="53"/>
      <c r="AG999" s="53"/>
      <c r="AH999" s="53"/>
      <c r="AI999" s="53"/>
      <c r="AJ999" s="53"/>
      <c r="AK999" s="53"/>
      <c r="AL999" s="53"/>
      <c r="AM999" s="53"/>
      <c r="AN999" s="53"/>
      <c r="AO999" s="53"/>
      <c r="AP999" s="53"/>
      <c r="AQ999" s="53"/>
      <c r="AR999" s="53"/>
      <c r="AS999" s="53"/>
      <c r="AT999" s="53"/>
      <c r="AU999" s="53"/>
      <c r="AV999" s="53"/>
      <c r="AW999" s="53"/>
      <c r="AX999" s="53"/>
      <c r="AY999" s="53"/>
      <c r="AZ999" s="53"/>
    </row>
    <row r="1000" spans="1:52" ht="30" customHeight="1" x14ac:dyDescent="0.15">
      <c r="A1000" s="564"/>
      <c r="B1000" s="735" t="s">
        <v>7</v>
      </c>
      <c r="C1000" s="724" t="s">
        <v>312</v>
      </c>
      <c r="D1000" s="725"/>
      <c r="E1000" s="725"/>
      <c r="F1000" s="725"/>
      <c r="G1000" s="725"/>
      <c r="H1000" s="725"/>
      <c r="I1000" s="725"/>
      <c r="J1000" s="725"/>
      <c r="K1000" s="725"/>
      <c r="L1000" s="725"/>
      <c r="M1000" s="725"/>
      <c r="N1000" s="725"/>
      <c r="O1000" s="725"/>
      <c r="P1000" s="725"/>
      <c r="Q1000" s="725"/>
      <c r="R1000" s="725"/>
      <c r="S1000" s="725"/>
      <c r="T1000" s="725"/>
      <c r="U1000" s="725"/>
      <c r="V1000" s="725"/>
      <c r="W1000" s="725"/>
      <c r="X1000" s="725"/>
      <c r="Y1000" s="726"/>
      <c r="Z1000" s="714"/>
      <c r="AA1000" s="715"/>
    </row>
    <row r="1001" spans="1:52" ht="27" customHeight="1" x14ac:dyDescent="0.15">
      <c r="A1001" s="564"/>
      <c r="B1001" s="736"/>
      <c r="C1001" s="732"/>
      <c r="D1001" s="733"/>
      <c r="E1001" s="733"/>
      <c r="F1001" s="733"/>
      <c r="G1001" s="733"/>
      <c r="H1001" s="733"/>
      <c r="I1001" s="733"/>
      <c r="J1001" s="733"/>
      <c r="K1001" s="733"/>
      <c r="L1001" s="733"/>
      <c r="M1001" s="733"/>
      <c r="N1001" s="733"/>
      <c r="O1001" s="733"/>
      <c r="P1001" s="733"/>
      <c r="Q1001" s="733"/>
      <c r="R1001" s="733"/>
      <c r="S1001" s="733"/>
      <c r="T1001" s="733"/>
      <c r="U1001" s="733"/>
      <c r="V1001" s="733"/>
      <c r="W1001" s="733"/>
      <c r="X1001" s="733"/>
      <c r="Y1001" s="734"/>
      <c r="Z1001" s="716"/>
      <c r="AA1001" s="717"/>
      <c r="AE1001" s="53"/>
      <c r="AF1001" s="53"/>
      <c r="AG1001" s="53"/>
      <c r="AH1001" s="53"/>
      <c r="AI1001" s="53"/>
      <c r="AJ1001" s="53"/>
      <c r="AK1001" s="53"/>
      <c r="AL1001" s="53"/>
      <c r="AM1001" s="53"/>
      <c r="AN1001" s="53"/>
      <c r="AO1001" s="53"/>
      <c r="AP1001" s="53"/>
      <c r="AQ1001" s="53"/>
      <c r="AR1001" s="53"/>
      <c r="AS1001" s="53"/>
      <c r="AT1001" s="53"/>
      <c r="AU1001" s="53"/>
      <c r="AV1001" s="53"/>
      <c r="AW1001" s="53"/>
      <c r="AX1001" s="53"/>
      <c r="AY1001" s="53"/>
      <c r="AZ1001" s="53"/>
    </row>
    <row r="1002" spans="1:52" ht="15" customHeight="1" x14ac:dyDescent="0.15">
      <c r="A1002" s="564"/>
      <c r="B1002" s="555"/>
      <c r="C1002" s="568"/>
      <c r="D1002" s="568"/>
      <c r="E1002" s="568"/>
      <c r="F1002" s="568"/>
      <c r="G1002" s="568"/>
      <c r="H1002" s="568"/>
      <c r="I1002" s="568"/>
      <c r="J1002" s="568"/>
      <c r="K1002" s="568"/>
      <c r="L1002" s="568"/>
      <c r="M1002" s="568"/>
      <c r="N1002" s="568"/>
      <c r="O1002" s="568"/>
      <c r="P1002" s="568"/>
      <c r="Q1002" s="568"/>
      <c r="R1002" s="568"/>
      <c r="S1002" s="568"/>
      <c r="T1002" s="568"/>
      <c r="U1002" s="568"/>
      <c r="V1002" s="568"/>
      <c r="W1002" s="568"/>
      <c r="X1002" s="568"/>
      <c r="Y1002" s="568"/>
      <c r="Z1002" s="569"/>
      <c r="AA1002" s="569"/>
    </row>
    <row r="1003" spans="1:52" x14ac:dyDescent="0.15">
      <c r="A1003" s="541" t="s">
        <v>252</v>
      </c>
      <c r="B1003" s="536"/>
      <c r="C1003" s="564"/>
      <c r="D1003" s="564"/>
      <c r="E1003" s="564"/>
      <c r="F1003" s="564"/>
      <c r="G1003" s="564"/>
      <c r="H1003" s="564"/>
      <c r="I1003" s="564"/>
      <c r="J1003" s="522"/>
      <c r="K1003" s="522"/>
      <c r="L1003" s="522"/>
      <c r="M1003" s="522"/>
      <c r="N1003" s="522"/>
      <c r="O1003" s="522"/>
      <c r="P1003" s="522"/>
      <c r="Q1003" s="522"/>
      <c r="R1003" s="522"/>
      <c r="S1003" s="523"/>
      <c r="T1003" s="523"/>
      <c r="U1003" s="523"/>
      <c r="V1003" s="523"/>
      <c r="W1003" s="523"/>
      <c r="X1003" s="523"/>
      <c r="Y1003" s="523"/>
      <c r="Z1003" s="574"/>
      <c r="AA1003" s="574"/>
      <c r="AE1003" s="66"/>
      <c r="AF1003" s="66"/>
      <c r="AG1003" s="54"/>
      <c r="AH1003" s="54"/>
      <c r="AI1003" s="54"/>
      <c r="AJ1003" s="54"/>
      <c r="AK1003" s="54"/>
      <c r="AL1003" s="54"/>
      <c r="AM1003" s="54"/>
      <c r="AN1003" s="54"/>
      <c r="AO1003" s="54"/>
      <c r="AP1003" s="54"/>
      <c r="AQ1003" s="54"/>
      <c r="AR1003" s="54"/>
      <c r="AS1003" s="54"/>
      <c r="AT1003" s="54"/>
      <c r="AU1003" s="54"/>
      <c r="AV1003" s="54"/>
      <c r="AW1003" s="54"/>
      <c r="AX1003" s="54"/>
      <c r="AY1003" s="54"/>
      <c r="AZ1003" s="54"/>
    </row>
    <row r="1004" spans="1:52" s="51" customFormat="1" ht="18" customHeight="1" x14ac:dyDescent="0.15">
      <c r="A1004" s="541"/>
      <c r="B1004" s="735" t="s">
        <v>16</v>
      </c>
      <c r="C1004" s="724" t="s">
        <v>236</v>
      </c>
      <c r="D1004" s="725"/>
      <c r="E1004" s="725"/>
      <c r="F1004" s="725"/>
      <c r="G1004" s="725"/>
      <c r="H1004" s="725"/>
      <c r="I1004" s="725"/>
      <c r="J1004" s="725"/>
      <c r="K1004" s="725"/>
      <c r="L1004" s="725"/>
      <c r="M1004" s="725"/>
      <c r="N1004" s="725"/>
      <c r="O1004" s="725"/>
      <c r="P1004" s="725"/>
      <c r="Q1004" s="725"/>
      <c r="R1004" s="725"/>
      <c r="S1004" s="725"/>
      <c r="T1004" s="725"/>
      <c r="U1004" s="725"/>
      <c r="V1004" s="725"/>
      <c r="W1004" s="725"/>
      <c r="X1004" s="725"/>
      <c r="Y1004" s="726"/>
      <c r="Z1004" s="714"/>
      <c r="AA1004" s="715"/>
    </row>
    <row r="1005" spans="1:52" ht="15" customHeight="1" x14ac:dyDescent="0.15">
      <c r="A1005" s="541"/>
      <c r="B1005" s="736"/>
      <c r="C1005" s="727"/>
      <c r="D1005" s="728"/>
      <c r="E1005" s="728"/>
      <c r="F1005" s="728"/>
      <c r="G1005" s="728"/>
      <c r="H1005" s="728"/>
      <c r="I1005" s="728"/>
      <c r="J1005" s="728"/>
      <c r="K1005" s="728"/>
      <c r="L1005" s="728"/>
      <c r="M1005" s="728"/>
      <c r="N1005" s="728"/>
      <c r="O1005" s="728"/>
      <c r="P1005" s="728"/>
      <c r="Q1005" s="728"/>
      <c r="R1005" s="728"/>
      <c r="S1005" s="728"/>
      <c r="T1005" s="728"/>
      <c r="U1005" s="728"/>
      <c r="V1005" s="728"/>
      <c r="W1005" s="728"/>
      <c r="X1005" s="728"/>
      <c r="Y1005" s="729"/>
      <c r="Z1005" s="716"/>
      <c r="AA1005" s="717"/>
    </row>
    <row r="1006" spans="1:52" ht="15" customHeight="1" x14ac:dyDescent="0.15">
      <c r="A1006" s="564"/>
      <c r="B1006" s="735" t="s">
        <v>7</v>
      </c>
      <c r="C1006" s="724" t="s">
        <v>237</v>
      </c>
      <c r="D1006" s="725"/>
      <c r="E1006" s="725"/>
      <c r="F1006" s="725"/>
      <c r="G1006" s="725"/>
      <c r="H1006" s="725"/>
      <c r="I1006" s="725"/>
      <c r="J1006" s="725"/>
      <c r="K1006" s="725"/>
      <c r="L1006" s="725"/>
      <c r="M1006" s="725"/>
      <c r="N1006" s="725"/>
      <c r="O1006" s="725"/>
      <c r="P1006" s="725"/>
      <c r="Q1006" s="725"/>
      <c r="R1006" s="725"/>
      <c r="S1006" s="725"/>
      <c r="T1006" s="725"/>
      <c r="U1006" s="725"/>
      <c r="V1006" s="725"/>
      <c r="W1006" s="725"/>
      <c r="X1006" s="725"/>
      <c r="Y1006" s="726"/>
      <c r="Z1006" s="714"/>
      <c r="AA1006" s="715"/>
    </row>
    <row r="1007" spans="1:52" ht="15" customHeight="1" x14ac:dyDescent="0.15">
      <c r="A1007" s="564"/>
      <c r="B1007" s="736"/>
      <c r="C1007" s="732"/>
      <c r="D1007" s="733"/>
      <c r="E1007" s="733"/>
      <c r="F1007" s="733"/>
      <c r="G1007" s="733"/>
      <c r="H1007" s="733"/>
      <c r="I1007" s="733"/>
      <c r="J1007" s="733"/>
      <c r="K1007" s="733"/>
      <c r="L1007" s="733"/>
      <c r="M1007" s="733"/>
      <c r="N1007" s="733"/>
      <c r="O1007" s="733"/>
      <c r="P1007" s="733"/>
      <c r="Q1007" s="733"/>
      <c r="R1007" s="733"/>
      <c r="S1007" s="733"/>
      <c r="T1007" s="733"/>
      <c r="U1007" s="733"/>
      <c r="V1007" s="733"/>
      <c r="W1007" s="733"/>
      <c r="X1007" s="733"/>
      <c r="Y1007" s="734"/>
      <c r="Z1007" s="716"/>
      <c r="AA1007" s="717"/>
    </row>
    <row r="1008" spans="1:52" ht="15" customHeight="1" x14ac:dyDescent="0.15">
      <c r="A1008" s="564"/>
      <c r="B1008" s="555"/>
      <c r="C1008" s="568"/>
      <c r="D1008" s="568"/>
      <c r="E1008" s="568"/>
      <c r="F1008" s="568"/>
      <c r="G1008" s="568"/>
      <c r="H1008" s="568"/>
      <c r="I1008" s="568"/>
      <c r="J1008" s="568"/>
      <c r="K1008" s="568"/>
      <c r="L1008" s="568"/>
      <c r="M1008" s="568"/>
      <c r="N1008" s="568"/>
      <c r="O1008" s="568"/>
      <c r="P1008" s="568"/>
      <c r="Q1008" s="568"/>
      <c r="R1008" s="568"/>
      <c r="S1008" s="568"/>
      <c r="T1008" s="568"/>
      <c r="U1008" s="568"/>
      <c r="V1008" s="568"/>
      <c r="W1008" s="568"/>
      <c r="X1008" s="568"/>
      <c r="Y1008" s="568"/>
      <c r="Z1008" s="569"/>
      <c r="AA1008" s="569"/>
      <c r="AE1008" s="54"/>
      <c r="AF1008" s="54"/>
      <c r="AG1008" s="54"/>
      <c r="AH1008" s="54"/>
      <c r="AI1008" s="54"/>
      <c r="AJ1008" s="54"/>
      <c r="AK1008" s="54"/>
      <c r="AL1008" s="54"/>
      <c r="AM1008" s="54"/>
      <c r="AN1008" s="54"/>
      <c r="AO1008" s="54"/>
      <c r="AP1008" s="54"/>
      <c r="AQ1008" s="54"/>
      <c r="AR1008" s="54"/>
      <c r="AS1008" s="54"/>
      <c r="AT1008" s="54"/>
      <c r="AU1008" s="54"/>
      <c r="AV1008" s="54"/>
      <c r="AW1008" s="54"/>
      <c r="AX1008" s="54"/>
      <c r="AY1008" s="54"/>
      <c r="AZ1008" s="54"/>
    </row>
    <row r="1009" spans="1:52" ht="22.5" customHeight="1" x14ac:dyDescent="0.15">
      <c r="A1009" s="541" t="s">
        <v>253</v>
      </c>
      <c r="B1009" s="536"/>
      <c r="C1009" s="564"/>
      <c r="D1009" s="564"/>
      <c r="E1009" s="564"/>
      <c r="F1009" s="564"/>
      <c r="G1009" s="564"/>
      <c r="H1009" s="678"/>
      <c r="I1009" s="678"/>
      <c r="J1009" s="678"/>
      <c r="K1009" s="678"/>
      <c r="L1009" s="678"/>
      <c r="M1009" s="678"/>
      <c r="N1009" s="678"/>
      <c r="O1009" s="678"/>
      <c r="P1009" s="678"/>
      <c r="Q1009" s="678"/>
      <c r="R1009" s="678"/>
      <c r="S1009" s="678"/>
      <c r="T1009" s="678"/>
      <c r="U1009" s="678"/>
      <c r="V1009" s="678"/>
      <c r="W1009" s="678"/>
      <c r="X1009" s="678"/>
      <c r="Y1009" s="678"/>
      <c r="Z1009" s="678"/>
      <c r="AA1009" s="678"/>
      <c r="AE1009" s="53"/>
      <c r="AF1009" s="53"/>
      <c r="AG1009" s="53"/>
      <c r="AH1009" s="53"/>
      <c r="AI1009" s="53"/>
      <c r="AJ1009" s="53"/>
      <c r="AK1009" s="53"/>
      <c r="AL1009" s="53"/>
      <c r="AM1009" s="53"/>
      <c r="AN1009" s="53"/>
      <c r="AO1009" s="53"/>
      <c r="AP1009" s="53"/>
      <c r="AQ1009" s="53"/>
      <c r="AR1009" s="53"/>
      <c r="AS1009" s="53"/>
      <c r="AT1009" s="53"/>
      <c r="AU1009" s="53"/>
      <c r="AV1009" s="53"/>
      <c r="AW1009" s="53"/>
      <c r="AX1009" s="53"/>
      <c r="AY1009" s="53"/>
      <c r="AZ1009" s="53"/>
    </row>
    <row r="1010" spans="1:52" ht="21" customHeight="1" x14ac:dyDescent="0.15">
      <c r="A1010" s="541"/>
      <c r="B1010" s="536"/>
      <c r="C1010" s="571" t="s">
        <v>227</v>
      </c>
      <c r="D1010" s="564"/>
      <c r="E1010" s="564"/>
      <c r="F1010" s="564"/>
      <c r="G1010" s="564"/>
      <c r="H1010" s="621"/>
      <c r="I1010" s="621"/>
      <c r="J1010" s="621"/>
      <c r="K1010" s="621"/>
      <c r="L1010" s="621"/>
      <c r="M1010" s="621"/>
      <c r="N1010" s="621"/>
      <c r="O1010" s="621"/>
      <c r="P1010" s="621"/>
      <c r="Q1010" s="621"/>
      <c r="R1010" s="621"/>
      <c r="S1010" s="621"/>
      <c r="T1010" s="621"/>
      <c r="U1010" s="621"/>
      <c r="V1010" s="621"/>
      <c r="W1010" s="621"/>
      <c r="X1010" s="621"/>
      <c r="Y1010" s="621"/>
      <c r="Z1010" s="621"/>
      <c r="AA1010" s="621"/>
    </row>
    <row r="1011" spans="1:52" ht="13.5" x14ac:dyDescent="0.15">
      <c r="A1011" s="541"/>
      <c r="B1011" s="536"/>
      <c r="C1011" s="836" t="s">
        <v>228</v>
      </c>
      <c r="D1011" s="836"/>
      <c r="E1011" s="836"/>
      <c r="F1011" s="836"/>
      <c r="G1011" s="836"/>
      <c r="H1011" s="836"/>
      <c r="I1011" s="836"/>
      <c r="J1011" s="836"/>
      <c r="K1011" s="836"/>
      <c r="L1011" s="836"/>
      <c r="M1011" s="836"/>
      <c r="N1011" s="836"/>
      <c r="O1011" s="836"/>
      <c r="P1011" s="836"/>
      <c r="Q1011" s="836"/>
      <c r="R1011" s="836"/>
      <c r="S1011" s="836"/>
      <c r="T1011" s="836"/>
      <c r="U1011" s="836"/>
      <c r="V1011" s="836"/>
      <c r="W1011" s="836"/>
      <c r="X1011" s="836"/>
      <c r="Y1011" s="836"/>
      <c r="Z1011" s="836"/>
      <c r="AA1011" s="836"/>
    </row>
    <row r="1012" spans="1:52" ht="22.5" customHeight="1" x14ac:dyDescent="0.15">
      <c r="A1012" s="564"/>
      <c r="B1012" s="735" t="s">
        <v>16</v>
      </c>
      <c r="C1012" s="724" t="s">
        <v>1018</v>
      </c>
      <c r="D1012" s="725"/>
      <c r="E1012" s="725"/>
      <c r="F1012" s="725"/>
      <c r="G1012" s="725"/>
      <c r="H1012" s="725"/>
      <c r="I1012" s="725"/>
      <c r="J1012" s="725"/>
      <c r="K1012" s="725"/>
      <c r="L1012" s="725"/>
      <c r="M1012" s="725"/>
      <c r="N1012" s="725"/>
      <c r="O1012" s="725"/>
      <c r="P1012" s="725"/>
      <c r="Q1012" s="725"/>
      <c r="R1012" s="725"/>
      <c r="S1012" s="725"/>
      <c r="T1012" s="725"/>
      <c r="U1012" s="725"/>
      <c r="V1012" s="725"/>
      <c r="W1012" s="725"/>
      <c r="X1012" s="725"/>
      <c r="Y1012" s="726"/>
      <c r="Z1012" s="714"/>
      <c r="AA1012" s="715"/>
    </row>
    <row r="1013" spans="1:52" s="62" customFormat="1" ht="15" customHeight="1" x14ac:dyDescent="0.15">
      <c r="A1013" s="564"/>
      <c r="B1013" s="773"/>
      <c r="C1013" s="727"/>
      <c r="D1013" s="728"/>
      <c r="E1013" s="728"/>
      <c r="F1013" s="728"/>
      <c r="G1013" s="728"/>
      <c r="H1013" s="728"/>
      <c r="I1013" s="728"/>
      <c r="J1013" s="728"/>
      <c r="K1013" s="728"/>
      <c r="L1013" s="728"/>
      <c r="M1013" s="728"/>
      <c r="N1013" s="728"/>
      <c r="O1013" s="728"/>
      <c r="P1013" s="728"/>
      <c r="Q1013" s="728"/>
      <c r="R1013" s="728"/>
      <c r="S1013" s="728"/>
      <c r="T1013" s="728"/>
      <c r="U1013" s="728"/>
      <c r="V1013" s="728"/>
      <c r="W1013" s="728"/>
      <c r="X1013" s="728"/>
      <c r="Y1013" s="729"/>
      <c r="Z1013" s="730"/>
      <c r="AA1013" s="731"/>
      <c r="AE1013" s="61"/>
      <c r="AF1013" s="61"/>
      <c r="AG1013" s="61"/>
      <c r="AH1013" s="61"/>
      <c r="AI1013" s="61"/>
      <c r="AJ1013" s="61"/>
      <c r="AK1013" s="61"/>
      <c r="AL1013" s="61"/>
      <c r="AM1013" s="61"/>
      <c r="AN1013" s="61"/>
      <c r="AO1013" s="61"/>
      <c r="AP1013" s="61"/>
      <c r="AQ1013" s="61"/>
      <c r="AR1013" s="61"/>
      <c r="AS1013" s="61"/>
      <c r="AT1013" s="61"/>
      <c r="AU1013" s="61"/>
      <c r="AV1013" s="61"/>
      <c r="AW1013" s="61"/>
      <c r="AX1013" s="61"/>
      <c r="AY1013" s="61"/>
      <c r="AZ1013" s="61"/>
    </row>
    <row r="1014" spans="1:52" ht="15" customHeight="1" x14ac:dyDescent="0.15">
      <c r="A1014" s="564"/>
      <c r="B1014" s="773"/>
      <c r="C1014" s="858" t="s">
        <v>30</v>
      </c>
      <c r="D1014" s="757"/>
      <c r="E1014" s="757"/>
      <c r="F1014" s="757"/>
      <c r="G1014" s="757"/>
      <c r="H1014" s="757"/>
      <c r="I1014" s="757"/>
      <c r="J1014" s="757"/>
      <c r="K1014" s="757"/>
      <c r="L1014" s="757"/>
      <c r="M1014" s="757"/>
      <c r="N1014" s="757"/>
      <c r="O1014" s="757"/>
      <c r="P1014" s="757"/>
      <c r="Q1014" s="757"/>
      <c r="R1014" s="757"/>
      <c r="S1014" s="757"/>
      <c r="T1014" s="757"/>
      <c r="U1014" s="757"/>
      <c r="V1014" s="757"/>
      <c r="W1014" s="757"/>
      <c r="X1014" s="757"/>
      <c r="Y1014" s="758"/>
      <c r="Z1014" s="730"/>
      <c r="AA1014" s="731"/>
    </row>
    <row r="1015" spans="1:52" s="62" customFormat="1" ht="30" customHeight="1" x14ac:dyDescent="0.15">
      <c r="A1015" s="564"/>
      <c r="B1015" s="773"/>
      <c r="C1015" s="859" t="s">
        <v>19</v>
      </c>
      <c r="D1015" s="860"/>
      <c r="E1015" s="860"/>
      <c r="F1015" s="860"/>
      <c r="G1015" s="860"/>
      <c r="H1015" s="860"/>
      <c r="I1015" s="860"/>
      <c r="J1015" s="860"/>
      <c r="K1015" s="860"/>
      <c r="L1015" s="860"/>
      <c r="M1015" s="860"/>
      <c r="N1015" s="860"/>
      <c r="O1015" s="860"/>
      <c r="P1015" s="860"/>
      <c r="Q1015" s="818" t="s">
        <v>1019</v>
      </c>
      <c r="R1015" s="818"/>
      <c r="S1015" s="818"/>
      <c r="T1015" s="679"/>
      <c r="U1015" s="679"/>
      <c r="V1015" s="679"/>
      <c r="W1015" s="679"/>
      <c r="X1015" s="679"/>
      <c r="Y1015" s="680"/>
      <c r="Z1015" s="730"/>
      <c r="AA1015" s="731"/>
      <c r="AE1015" s="61"/>
      <c r="AF1015" s="61"/>
      <c r="AG1015" s="61"/>
      <c r="AH1015" s="61"/>
      <c r="AI1015" s="61"/>
      <c r="AJ1015" s="61"/>
      <c r="AK1015" s="61"/>
      <c r="AL1015" s="61"/>
      <c r="AM1015" s="61"/>
      <c r="AN1015" s="61"/>
      <c r="AO1015" s="61"/>
      <c r="AP1015" s="61"/>
      <c r="AQ1015" s="61"/>
      <c r="AR1015" s="61"/>
      <c r="AS1015" s="61"/>
      <c r="AT1015" s="61"/>
      <c r="AU1015" s="61"/>
      <c r="AV1015" s="61"/>
      <c r="AW1015" s="61"/>
      <c r="AX1015" s="61"/>
      <c r="AY1015" s="61"/>
      <c r="AZ1015" s="61"/>
    </row>
    <row r="1016" spans="1:52" ht="30" customHeight="1" x14ac:dyDescent="0.15">
      <c r="A1016" s="564"/>
      <c r="B1016" s="736"/>
      <c r="C1016" s="853" t="s">
        <v>43</v>
      </c>
      <c r="D1016" s="854"/>
      <c r="E1016" s="854"/>
      <c r="F1016" s="854"/>
      <c r="G1016" s="854"/>
      <c r="H1016" s="854"/>
      <c r="I1016" s="854"/>
      <c r="J1016" s="854"/>
      <c r="K1016" s="854"/>
      <c r="L1016" s="854"/>
      <c r="M1016" s="854"/>
      <c r="N1016" s="854"/>
      <c r="O1016" s="854"/>
      <c r="P1016" s="854"/>
      <c r="Q1016" s="819"/>
      <c r="R1016" s="819"/>
      <c r="S1016" s="819"/>
      <c r="T1016" s="681"/>
      <c r="U1016" s="681"/>
      <c r="V1016" s="681"/>
      <c r="W1016" s="681"/>
      <c r="X1016" s="681"/>
      <c r="Y1016" s="682"/>
      <c r="Z1016" s="716"/>
      <c r="AA1016" s="717"/>
    </row>
    <row r="1017" spans="1:52" ht="12.75" customHeight="1" x14ac:dyDescent="0.15">
      <c r="A1017" s="683"/>
      <c r="B1017" s="683" t="s">
        <v>229</v>
      </c>
      <c r="C1017" s="855" t="s">
        <v>230</v>
      </c>
      <c r="D1017" s="855"/>
      <c r="E1017" s="855"/>
      <c r="F1017" s="855"/>
      <c r="G1017" s="855"/>
      <c r="H1017" s="855"/>
      <c r="I1017" s="855"/>
      <c r="J1017" s="855"/>
      <c r="K1017" s="855"/>
      <c r="L1017" s="855"/>
      <c r="M1017" s="855"/>
      <c r="N1017" s="855"/>
      <c r="O1017" s="855"/>
      <c r="P1017" s="855"/>
      <c r="Q1017" s="855"/>
      <c r="R1017" s="855"/>
      <c r="S1017" s="855"/>
      <c r="T1017" s="855"/>
      <c r="U1017" s="855"/>
      <c r="V1017" s="855"/>
      <c r="W1017" s="855"/>
      <c r="X1017" s="855"/>
      <c r="Y1017" s="855"/>
      <c r="Z1017" s="855"/>
      <c r="AA1017" s="855"/>
    </row>
    <row r="1018" spans="1:52" ht="27" customHeight="1" x14ac:dyDescent="0.15">
      <c r="A1018" s="564"/>
      <c r="B1018" s="735" t="s">
        <v>7</v>
      </c>
      <c r="C1018" s="724" t="s">
        <v>1020</v>
      </c>
      <c r="D1018" s="725"/>
      <c r="E1018" s="725"/>
      <c r="F1018" s="725"/>
      <c r="G1018" s="725"/>
      <c r="H1018" s="725"/>
      <c r="I1018" s="725"/>
      <c r="J1018" s="725"/>
      <c r="K1018" s="725"/>
      <c r="L1018" s="725"/>
      <c r="M1018" s="725"/>
      <c r="N1018" s="725"/>
      <c r="O1018" s="725"/>
      <c r="P1018" s="725"/>
      <c r="Q1018" s="725"/>
      <c r="R1018" s="725"/>
      <c r="S1018" s="725"/>
      <c r="T1018" s="725"/>
      <c r="U1018" s="725"/>
      <c r="V1018" s="725"/>
      <c r="W1018" s="725"/>
      <c r="X1018" s="725"/>
      <c r="Y1018" s="726"/>
      <c r="Z1018" s="714"/>
      <c r="AA1018" s="715"/>
    </row>
    <row r="1019" spans="1:52" ht="21" customHeight="1" x14ac:dyDescent="0.15">
      <c r="A1019" s="564"/>
      <c r="B1019" s="736"/>
      <c r="C1019" s="732"/>
      <c r="D1019" s="733"/>
      <c r="E1019" s="733"/>
      <c r="F1019" s="733"/>
      <c r="G1019" s="733"/>
      <c r="H1019" s="733"/>
      <c r="I1019" s="733"/>
      <c r="J1019" s="733"/>
      <c r="K1019" s="733"/>
      <c r="L1019" s="733"/>
      <c r="M1019" s="733"/>
      <c r="N1019" s="733"/>
      <c r="O1019" s="733"/>
      <c r="P1019" s="733"/>
      <c r="Q1019" s="733"/>
      <c r="R1019" s="733"/>
      <c r="S1019" s="733"/>
      <c r="T1019" s="733"/>
      <c r="U1019" s="733"/>
      <c r="V1019" s="733"/>
      <c r="W1019" s="733"/>
      <c r="X1019" s="733"/>
      <c r="Y1019" s="734"/>
      <c r="Z1019" s="716"/>
      <c r="AA1019" s="717"/>
    </row>
    <row r="1020" spans="1:52" ht="11.25" customHeight="1" x14ac:dyDescent="0.15">
      <c r="A1020" s="564"/>
      <c r="B1020" s="735" t="s">
        <v>17</v>
      </c>
      <c r="C1020" s="724" t="s">
        <v>1021</v>
      </c>
      <c r="D1020" s="725"/>
      <c r="E1020" s="725"/>
      <c r="F1020" s="725"/>
      <c r="G1020" s="725"/>
      <c r="H1020" s="725"/>
      <c r="I1020" s="725"/>
      <c r="J1020" s="725"/>
      <c r="K1020" s="725"/>
      <c r="L1020" s="725"/>
      <c r="M1020" s="725"/>
      <c r="N1020" s="725"/>
      <c r="O1020" s="725"/>
      <c r="P1020" s="725"/>
      <c r="Q1020" s="725"/>
      <c r="R1020" s="725"/>
      <c r="S1020" s="725"/>
      <c r="T1020" s="725"/>
      <c r="U1020" s="725"/>
      <c r="V1020" s="725"/>
      <c r="W1020" s="725"/>
      <c r="X1020" s="725"/>
      <c r="Y1020" s="726"/>
      <c r="Z1020" s="714"/>
      <c r="AA1020" s="715"/>
    </row>
    <row r="1021" spans="1:52" ht="15" customHeight="1" x14ac:dyDescent="0.15">
      <c r="A1021" s="564"/>
      <c r="B1021" s="773"/>
      <c r="C1021" s="727"/>
      <c r="D1021" s="728"/>
      <c r="E1021" s="728"/>
      <c r="F1021" s="728"/>
      <c r="G1021" s="728"/>
      <c r="H1021" s="728"/>
      <c r="I1021" s="728"/>
      <c r="J1021" s="728"/>
      <c r="K1021" s="728"/>
      <c r="L1021" s="728"/>
      <c r="M1021" s="728"/>
      <c r="N1021" s="728"/>
      <c r="O1021" s="728"/>
      <c r="P1021" s="728"/>
      <c r="Q1021" s="728"/>
      <c r="R1021" s="728"/>
      <c r="S1021" s="728"/>
      <c r="T1021" s="728"/>
      <c r="U1021" s="728"/>
      <c r="V1021" s="728"/>
      <c r="W1021" s="728"/>
      <c r="X1021" s="728"/>
      <c r="Y1021" s="729"/>
      <c r="Z1021" s="730"/>
      <c r="AA1021" s="731"/>
    </row>
    <row r="1022" spans="1:52" ht="15" customHeight="1" x14ac:dyDescent="0.15">
      <c r="A1022" s="564"/>
      <c r="B1022" s="773"/>
      <c r="C1022" s="1022" t="s">
        <v>30</v>
      </c>
      <c r="D1022" s="1023"/>
      <c r="E1022" s="1023"/>
      <c r="F1022" s="1023"/>
      <c r="G1022" s="1023"/>
      <c r="H1022" s="1023"/>
      <c r="I1022" s="1023"/>
      <c r="J1022" s="1023"/>
      <c r="K1022" s="1023"/>
      <c r="L1022" s="1023"/>
      <c r="M1022" s="1023"/>
      <c r="N1022" s="1023"/>
      <c r="O1022" s="1023"/>
      <c r="P1022" s="1023"/>
      <c r="Q1022" s="1023"/>
      <c r="R1022" s="1023"/>
      <c r="S1022" s="1023"/>
      <c r="T1022" s="1023"/>
      <c r="U1022" s="1023"/>
      <c r="V1022" s="1023"/>
      <c r="W1022" s="1023"/>
      <c r="X1022" s="1023"/>
      <c r="Y1022" s="1024"/>
      <c r="Z1022" s="730"/>
      <c r="AA1022" s="731"/>
    </row>
    <row r="1023" spans="1:52" ht="12.75" customHeight="1" x14ac:dyDescent="0.15">
      <c r="A1023" s="564"/>
      <c r="B1023" s="773"/>
      <c r="C1023" s="623"/>
      <c r="D1023" s="815" t="s">
        <v>1022</v>
      </c>
      <c r="E1023" s="815"/>
      <c r="F1023" s="815"/>
      <c r="G1023" s="1026" t="s">
        <v>29</v>
      </c>
      <c r="H1023" s="1027"/>
      <c r="I1023" s="1027"/>
      <c r="J1023" s="1027"/>
      <c r="K1023" s="1027"/>
      <c r="L1023" s="1027"/>
      <c r="M1023" s="1027"/>
      <c r="N1023" s="1027"/>
      <c r="O1023" s="1027"/>
      <c r="P1023" s="1027"/>
      <c r="Q1023" s="1027"/>
      <c r="R1023" s="1028"/>
      <c r="S1023" s="1028"/>
      <c r="T1023" s="1028"/>
      <c r="U1023" s="818" t="s">
        <v>1023</v>
      </c>
      <c r="V1023" s="818"/>
      <c r="W1023" s="818"/>
      <c r="X1023" s="818"/>
      <c r="Y1023" s="680"/>
      <c r="Z1023" s="730"/>
      <c r="AA1023" s="731"/>
    </row>
    <row r="1024" spans="1:52" ht="18" customHeight="1" x14ac:dyDescent="0.15">
      <c r="A1024" s="564"/>
      <c r="B1024" s="736"/>
      <c r="C1024" s="684"/>
      <c r="D1024" s="816"/>
      <c r="E1024" s="816"/>
      <c r="F1024" s="816"/>
      <c r="G1024" s="1029" t="s">
        <v>231</v>
      </c>
      <c r="H1024" s="1030"/>
      <c r="I1024" s="1030"/>
      <c r="J1024" s="1030"/>
      <c r="K1024" s="1030"/>
      <c r="L1024" s="1030"/>
      <c r="M1024" s="1030"/>
      <c r="N1024" s="1030"/>
      <c r="O1024" s="1030"/>
      <c r="P1024" s="1030"/>
      <c r="Q1024" s="1030"/>
      <c r="R1024" s="1029"/>
      <c r="S1024" s="1029"/>
      <c r="T1024" s="1029"/>
      <c r="U1024" s="819"/>
      <c r="V1024" s="819"/>
      <c r="W1024" s="819"/>
      <c r="X1024" s="819"/>
      <c r="Y1024" s="682"/>
      <c r="Z1024" s="716"/>
      <c r="AA1024" s="717"/>
      <c r="AE1024" s="66"/>
      <c r="AF1024" s="66"/>
      <c r="AG1024" s="54"/>
      <c r="AH1024" s="54"/>
      <c r="AI1024" s="54"/>
      <c r="AJ1024" s="54"/>
      <c r="AK1024" s="54"/>
      <c r="AL1024" s="54"/>
      <c r="AM1024" s="54"/>
      <c r="AN1024" s="54"/>
      <c r="AO1024" s="54"/>
      <c r="AP1024" s="54"/>
      <c r="AQ1024" s="54"/>
      <c r="AR1024" s="54"/>
      <c r="AS1024" s="54"/>
      <c r="AT1024" s="54"/>
      <c r="AU1024" s="54"/>
      <c r="AV1024" s="54"/>
      <c r="AW1024" s="54"/>
      <c r="AX1024" s="54"/>
      <c r="AY1024" s="54"/>
      <c r="AZ1024" s="54"/>
    </row>
    <row r="1025" spans="1:52" s="53" customFormat="1" ht="12.75" customHeight="1" x14ac:dyDescent="0.15">
      <c r="A1025" s="685"/>
      <c r="B1025" s="683" t="s">
        <v>229</v>
      </c>
      <c r="C1025" s="852" t="s">
        <v>232</v>
      </c>
      <c r="D1025" s="852"/>
      <c r="E1025" s="852"/>
      <c r="F1025" s="852"/>
      <c r="G1025" s="852"/>
      <c r="H1025" s="852"/>
      <c r="I1025" s="852"/>
      <c r="J1025" s="852"/>
      <c r="K1025" s="852"/>
      <c r="L1025" s="852"/>
      <c r="M1025" s="852"/>
      <c r="N1025" s="852"/>
      <c r="O1025" s="852"/>
      <c r="P1025" s="852"/>
      <c r="Q1025" s="852"/>
      <c r="R1025" s="852"/>
      <c r="S1025" s="852"/>
      <c r="T1025" s="852"/>
      <c r="U1025" s="852"/>
      <c r="V1025" s="852"/>
      <c r="W1025" s="852"/>
      <c r="X1025" s="852"/>
      <c r="Y1025" s="852"/>
      <c r="Z1025" s="852"/>
      <c r="AA1025" s="852"/>
    </row>
    <row r="1026" spans="1:52" s="54" customFormat="1" ht="30" customHeight="1" x14ac:dyDescent="0.15">
      <c r="A1026" s="564"/>
      <c r="B1026" s="735" t="s">
        <v>9</v>
      </c>
      <c r="C1026" s="724" t="s">
        <v>1024</v>
      </c>
      <c r="D1026" s="725"/>
      <c r="E1026" s="725"/>
      <c r="F1026" s="725"/>
      <c r="G1026" s="725"/>
      <c r="H1026" s="725"/>
      <c r="I1026" s="725"/>
      <c r="J1026" s="725"/>
      <c r="K1026" s="725"/>
      <c r="L1026" s="725"/>
      <c r="M1026" s="725"/>
      <c r="N1026" s="725"/>
      <c r="O1026" s="725"/>
      <c r="P1026" s="725"/>
      <c r="Q1026" s="725"/>
      <c r="R1026" s="725"/>
      <c r="S1026" s="725"/>
      <c r="T1026" s="725"/>
      <c r="U1026" s="725"/>
      <c r="V1026" s="725"/>
      <c r="W1026" s="725"/>
      <c r="X1026" s="725"/>
      <c r="Y1026" s="726"/>
      <c r="Z1026" s="714"/>
      <c r="AA1026" s="715"/>
      <c r="AE1026" s="46"/>
      <c r="AF1026" s="46"/>
      <c r="AG1026" s="46"/>
      <c r="AH1026" s="46"/>
      <c r="AI1026" s="46"/>
      <c r="AJ1026" s="46"/>
      <c r="AK1026" s="46"/>
      <c r="AL1026" s="46"/>
      <c r="AM1026" s="46"/>
      <c r="AN1026" s="46"/>
      <c r="AO1026" s="46"/>
      <c r="AP1026" s="46"/>
      <c r="AQ1026" s="46"/>
      <c r="AR1026" s="46"/>
      <c r="AS1026" s="46"/>
      <c r="AT1026" s="46"/>
      <c r="AU1026" s="46"/>
      <c r="AV1026" s="46"/>
      <c r="AW1026" s="46"/>
      <c r="AX1026" s="46"/>
      <c r="AY1026" s="46"/>
      <c r="AZ1026" s="46"/>
    </row>
    <row r="1027" spans="1:52" ht="30" customHeight="1" x14ac:dyDescent="0.15">
      <c r="A1027" s="564"/>
      <c r="B1027" s="736"/>
      <c r="C1027" s="732"/>
      <c r="D1027" s="733"/>
      <c r="E1027" s="733"/>
      <c r="F1027" s="733"/>
      <c r="G1027" s="733"/>
      <c r="H1027" s="733"/>
      <c r="I1027" s="733"/>
      <c r="J1027" s="733"/>
      <c r="K1027" s="733"/>
      <c r="L1027" s="733"/>
      <c r="M1027" s="733"/>
      <c r="N1027" s="733"/>
      <c r="O1027" s="733"/>
      <c r="P1027" s="733"/>
      <c r="Q1027" s="733"/>
      <c r="R1027" s="733"/>
      <c r="S1027" s="733"/>
      <c r="T1027" s="733"/>
      <c r="U1027" s="733"/>
      <c r="V1027" s="733"/>
      <c r="W1027" s="733"/>
      <c r="X1027" s="733"/>
      <c r="Y1027" s="734"/>
      <c r="Z1027" s="716"/>
      <c r="AA1027" s="717"/>
    </row>
    <row r="1028" spans="1:52" ht="15" customHeight="1" x14ac:dyDescent="0.15">
      <c r="A1028" s="564"/>
      <c r="B1028" s="735" t="s">
        <v>8</v>
      </c>
      <c r="C1028" s="724" t="s">
        <v>665</v>
      </c>
      <c r="D1028" s="725"/>
      <c r="E1028" s="725"/>
      <c r="F1028" s="725"/>
      <c r="G1028" s="725"/>
      <c r="H1028" s="725"/>
      <c r="I1028" s="725"/>
      <c r="J1028" s="725"/>
      <c r="K1028" s="725"/>
      <c r="L1028" s="725"/>
      <c r="M1028" s="725"/>
      <c r="N1028" s="725"/>
      <c r="O1028" s="725"/>
      <c r="P1028" s="725"/>
      <c r="Q1028" s="725"/>
      <c r="R1028" s="725"/>
      <c r="S1028" s="725"/>
      <c r="T1028" s="725"/>
      <c r="U1028" s="725"/>
      <c r="V1028" s="725"/>
      <c r="W1028" s="725"/>
      <c r="X1028" s="725"/>
      <c r="Y1028" s="726"/>
      <c r="Z1028" s="714"/>
      <c r="AA1028" s="715"/>
    </row>
    <row r="1029" spans="1:52" s="53" customFormat="1" ht="15" customHeight="1" x14ac:dyDescent="0.15">
      <c r="A1029" s="564"/>
      <c r="B1029" s="736"/>
      <c r="C1029" s="732"/>
      <c r="D1029" s="733"/>
      <c r="E1029" s="733"/>
      <c r="F1029" s="733"/>
      <c r="G1029" s="733"/>
      <c r="H1029" s="733"/>
      <c r="I1029" s="733"/>
      <c r="J1029" s="733"/>
      <c r="K1029" s="733"/>
      <c r="L1029" s="733"/>
      <c r="M1029" s="733"/>
      <c r="N1029" s="733"/>
      <c r="O1029" s="733"/>
      <c r="P1029" s="733"/>
      <c r="Q1029" s="733"/>
      <c r="R1029" s="733"/>
      <c r="S1029" s="733"/>
      <c r="T1029" s="733"/>
      <c r="U1029" s="733"/>
      <c r="V1029" s="733"/>
      <c r="W1029" s="733"/>
      <c r="X1029" s="733"/>
      <c r="Y1029" s="734"/>
      <c r="Z1029" s="716"/>
      <c r="AA1029" s="717"/>
      <c r="AE1029" s="46"/>
      <c r="AF1029" s="46"/>
      <c r="AG1029" s="46"/>
      <c r="AH1029" s="46"/>
      <c r="AI1029" s="46"/>
      <c r="AJ1029" s="46"/>
      <c r="AK1029" s="46"/>
      <c r="AL1029" s="46"/>
      <c r="AM1029" s="46"/>
      <c r="AN1029" s="46"/>
      <c r="AO1029" s="46"/>
      <c r="AP1029" s="46"/>
      <c r="AQ1029" s="46"/>
      <c r="AR1029" s="46"/>
      <c r="AS1029" s="46"/>
      <c r="AT1029" s="46"/>
      <c r="AU1029" s="46"/>
      <c r="AV1029" s="46"/>
      <c r="AW1029" s="46"/>
      <c r="AX1029" s="46"/>
      <c r="AY1029" s="46"/>
      <c r="AZ1029" s="46"/>
    </row>
    <row r="1030" spans="1:52" s="53" customFormat="1" ht="13.5" customHeight="1" x14ac:dyDescent="0.15">
      <c r="A1030" s="564"/>
      <c r="B1030" s="555"/>
      <c r="C1030" s="568"/>
      <c r="D1030" s="568"/>
      <c r="E1030" s="568"/>
      <c r="F1030" s="568"/>
      <c r="G1030" s="568"/>
      <c r="H1030" s="568"/>
      <c r="I1030" s="568"/>
      <c r="J1030" s="568"/>
      <c r="K1030" s="568"/>
      <c r="L1030" s="568"/>
      <c r="M1030" s="568"/>
      <c r="N1030" s="568"/>
      <c r="O1030" s="568"/>
      <c r="P1030" s="568"/>
      <c r="Q1030" s="568"/>
      <c r="R1030" s="568"/>
      <c r="S1030" s="568"/>
      <c r="T1030" s="568"/>
      <c r="U1030" s="568"/>
      <c r="V1030" s="568"/>
      <c r="W1030" s="568"/>
      <c r="X1030" s="568"/>
      <c r="Y1030" s="568"/>
      <c r="Z1030" s="569"/>
      <c r="AA1030" s="569"/>
    </row>
    <row r="1031" spans="1:52" s="53" customFormat="1" ht="13.5" customHeight="1" x14ac:dyDescent="0.15">
      <c r="A1031" s="541" t="s">
        <v>254</v>
      </c>
      <c r="B1031" s="536"/>
      <c r="C1031" s="564"/>
      <c r="D1031" s="564"/>
      <c r="E1031" s="564"/>
      <c r="F1031" s="564"/>
      <c r="G1031" s="564"/>
      <c r="H1031" s="678"/>
      <c r="I1031" s="678"/>
      <c r="J1031" s="678"/>
      <c r="K1031" s="678"/>
      <c r="L1031" s="678"/>
      <c r="M1031" s="678"/>
      <c r="N1031" s="678"/>
      <c r="O1031" s="678"/>
      <c r="P1031" s="678"/>
      <c r="Q1031" s="678"/>
      <c r="R1031" s="678"/>
      <c r="S1031" s="678"/>
      <c r="T1031" s="678"/>
      <c r="U1031" s="678"/>
      <c r="V1031" s="678"/>
      <c r="W1031" s="678"/>
      <c r="X1031" s="678"/>
      <c r="Y1031" s="678"/>
      <c r="Z1031" s="678"/>
      <c r="AA1031" s="678"/>
    </row>
    <row r="1032" spans="1:52" ht="25.5" customHeight="1" x14ac:dyDescent="0.15">
      <c r="A1032" s="541"/>
      <c r="B1032" s="536"/>
      <c r="C1032" s="571" t="s">
        <v>255</v>
      </c>
      <c r="D1032" s="564"/>
      <c r="E1032" s="564"/>
      <c r="F1032" s="564"/>
      <c r="G1032" s="564"/>
      <c r="H1032" s="621"/>
      <c r="I1032" s="621"/>
      <c r="J1032" s="621"/>
      <c r="K1032" s="621"/>
      <c r="L1032" s="621"/>
      <c r="M1032" s="621"/>
      <c r="N1032" s="621"/>
      <c r="O1032" s="621"/>
      <c r="P1032" s="621"/>
      <c r="Q1032" s="621"/>
      <c r="R1032" s="621"/>
      <c r="S1032" s="621"/>
      <c r="T1032" s="621"/>
      <c r="U1032" s="621"/>
      <c r="V1032" s="621"/>
      <c r="W1032" s="621"/>
      <c r="X1032" s="621"/>
      <c r="Y1032" s="621"/>
      <c r="Z1032" s="621"/>
      <c r="AA1032" s="621"/>
    </row>
    <row r="1033" spans="1:52" ht="22.5" customHeight="1" x14ac:dyDescent="0.15">
      <c r="A1033" s="541"/>
      <c r="B1033" s="536"/>
      <c r="C1033" s="836" t="s">
        <v>233</v>
      </c>
      <c r="D1033" s="836"/>
      <c r="E1033" s="836"/>
      <c r="F1033" s="836"/>
      <c r="G1033" s="836"/>
      <c r="H1033" s="836"/>
      <c r="I1033" s="836"/>
      <c r="J1033" s="836"/>
      <c r="K1033" s="836"/>
      <c r="L1033" s="836"/>
      <c r="M1033" s="836"/>
      <c r="N1033" s="836"/>
      <c r="O1033" s="836"/>
      <c r="P1033" s="836"/>
      <c r="Q1033" s="836"/>
      <c r="R1033" s="836"/>
      <c r="S1033" s="836"/>
      <c r="T1033" s="836"/>
      <c r="U1033" s="836"/>
      <c r="V1033" s="836"/>
      <c r="W1033" s="836"/>
      <c r="X1033" s="836"/>
      <c r="Y1033" s="836"/>
      <c r="Z1033" s="836"/>
      <c r="AA1033" s="836"/>
    </row>
    <row r="1034" spans="1:52" ht="22.5" customHeight="1" x14ac:dyDescent="0.15">
      <c r="A1034" s="564"/>
      <c r="B1034" s="735" t="s">
        <v>16</v>
      </c>
      <c r="C1034" s="724" t="s">
        <v>1025</v>
      </c>
      <c r="D1034" s="725"/>
      <c r="E1034" s="725"/>
      <c r="F1034" s="725"/>
      <c r="G1034" s="725"/>
      <c r="H1034" s="725"/>
      <c r="I1034" s="725"/>
      <c r="J1034" s="725"/>
      <c r="K1034" s="725"/>
      <c r="L1034" s="725"/>
      <c r="M1034" s="725"/>
      <c r="N1034" s="725"/>
      <c r="O1034" s="725"/>
      <c r="P1034" s="725"/>
      <c r="Q1034" s="725"/>
      <c r="R1034" s="725"/>
      <c r="S1034" s="725"/>
      <c r="T1034" s="725"/>
      <c r="U1034" s="725"/>
      <c r="V1034" s="725"/>
      <c r="W1034" s="725"/>
      <c r="X1034" s="725"/>
      <c r="Y1034" s="726"/>
      <c r="Z1034" s="714"/>
      <c r="AA1034" s="715"/>
    </row>
    <row r="1035" spans="1:52" s="54" customFormat="1" ht="15" customHeight="1" x14ac:dyDescent="0.15">
      <c r="A1035" s="564"/>
      <c r="B1035" s="773"/>
      <c r="C1035" s="727"/>
      <c r="D1035" s="728"/>
      <c r="E1035" s="728"/>
      <c r="F1035" s="728"/>
      <c r="G1035" s="728"/>
      <c r="H1035" s="728"/>
      <c r="I1035" s="728"/>
      <c r="J1035" s="728"/>
      <c r="K1035" s="728"/>
      <c r="L1035" s="728"/>
      <c r="M1035" s="728"/>
      <c r="N1035" s="728"/>
      <c r="O1035" s="728"/>
      <c r="P1035" s="728"/>
      <c r="Q1035" s="728"/>
      <c r="R1035" s="728"/>
      <c r="S1035" s="728"/>
      <c r="T1035" s="728"/>
      <c r="U1035" s="728"/>
      <c r="V1035" s="728"/>
      <c r="W1035" s="728"/>
      <c r="X1035" s="728"/>
      <c r="Y1035" s="729"/>
      <c r="Z1035" s="730"/>
      <c r="AA1035" s="731"/>
      <c r="AB1035" s="66"/>
      <c r="AC1035" s="66"/>
      <c r="AD1035" s="66"/>
      <c r="AE1035" s="46"/>
      <c r="AF1035" s="46"/>
      <c r="AG1035" s="46"/>
      <c r="AH1035" s="46"/>
      <c r="AI1035" s="46"/>
      <c r="AJ1035" s="46"/>
      <c r="AK1035" s="46"/>
      <c r="AL1035" s="46"/>
      <c r="AM1035" s="46"/>
      <c r="AN1035" s="46"/>
      <c r="AO1035" s="46"/>
      <c r="AP1035" s="46"/>
      <c r="AQ1035" s="46"/>
      <c r="AR1035" s="46"/>
      <c r="AS1035" s="46"/>
      <c r="AT1035" s="46"/>
      <c r="AU1035" s="46"/>
      <c r="AV1035" s="46"/>
      <c r="AW1035" s="46"/>
      <c r="AX1035" s="46"/>
      <c r="AY1035" s="46"/>
      <c r="AZ1035" s="46"/>
    </row>
    <row r="1036" spans="1:52" s="54" customFormat="1" ht="15" customHeight="1" x14ac:dyDescent="0.15">
      <c r="A1036" s="685"/>
      <c r="B1036" s="773"/>
      <c r="C1036" s="858" t="s">
        <v>30</v>
      </c>
      <c r="D1036" s="757"/>
      <c r="E1036" s="757"/>
      <c r="F1036" s="757"/>
      <c r="G1036" s="757"/>
      <c r="H1036" s="757"/>
      <c r="I1036" s="757"/>
      <c r="J1036" s="757"/>
      <c r="K1036" s="757"/>
      <c r="L1036" s="757"/>
      <c r="M1036" s="757"/>
      <c r="N1036" s="757"/>
      <c r="O1036" s="757"/>
      <c r="P1036" s="757"/>
      <c r="Q1036" s="757"/>
      <c r="R1036" s="757"/>
      <c r="S1036" s="757"/>
      <c r="T1036" s="757"/>
      <c r="U1036" s="757"/>
      <c r="V1036" s="757"/>
      <c r="W1036" s="757"/>
      <c r="X1036" s="757"/>
      <c r="Y1036" s="758"/>
      <c r="Z1036" s="730"/>
      <c r="AA1036" s="731"/>
      <c r="AB1036" s="66"/>
      <c r="AC1036" s="66"/>
      <c r="AD1036" s="66"/>
      <c r="AE1036" s="46"/>
      <c r="AF1036" s="46"/>
      <c r="AG1036" s="46"/>
      <c r="AH1036" s="46"/>
      <c r="AI1036" s="46"/>
      <c r="AJ1036" s="46"/>
      <c r="AK1036" s="46"/>
      <c r="AL1036" s="46"/>
      <c r="AM1036" s="46"/>
      <c r="AN1036" s="46"/>
      <c r="AO1036" s="46"/>
      <c r="AP1036" s="46"/>
      <c r="AQ1036" s="46"/>
      <c r="AR1036" s="46"/>
      <c r="AS1036" s="46"/>
      <c r="AT1036" s="46"/>
      <c r="AU1036" s="46"/>
      <c r="AV1036" s="46"/>
      <c r="AW1036" s="46"/>
      <c r="AX1036" s="46"/>
      <c r="AY1036" s="46"/>
      <c r="AZ1036" s="46"/>
    </row>
    <row r="1037" spans="1:52" ht="15" customHeight="1" x14ac:dyDescent="0.15">
      <c r="A1037" s="564"/>
      <c r="B1037" s="773"/>
      <c r="C1037" s="576"/>
      <c r="D1037" s="686"/>
      <c r="E1037" s="686" t="s">
        <v>31</v>
      </c>
      <c r="F1037" s="686"/>
      <c r="G1037" s="686"/>
      <c r="H1037" s="686"/>
      <c r="I1037" s="686"/>
      <c r="J1037" s="686"/>
      <c r="K1037" s="686"/>
      <c r="L1037" s="686"/>
      <c r="M1037" s="686"/>
      <c r="N1037" s="686"/>
      <c r="O1037" s="686"/>
      <c r="P1037" s="1025" t="s">
        <v>1019</v>
      </c>
      <c r="Q1037" s="1025"/>
      <c r="R1037" s="1025"/>
      <c r="S1037" s="686"/>
      <c r="T1037" s="686"/>
      <c r="U1037" s="686"/>
      <c r="V1037" s="686"/>
      <c r="W1037" s="576"/>
      <c r="X1037" s="576"/>
      <c r="Y1037" s="576"/>
      <c r="Z1037" s="730"/>
      <c r="AA1037" s="731"/>
    </row>
    <row r="1038" spans="1:52" ht="15" customHeight="1" x14ac:dyDescent="0.15">
      <c r="A1038" s="564"/>
      <c r="B1038" s="736"/>
      <c r="C1038" s="576"/>
      <c r="D1038" s="681"/>
      <c r="E1038" s="681" t="s">
        <v>32</v>
      </c>
      <c r="F1038" s="681"/>
      <c r="G1038" s="681"/>
      <c r="H1038" s="681"/>
      <c r="I1038" s="681"/>
      <c r="J1038" s="681"/>
      <c r="K1038" s="681"/>
      <c r="L1038" s="681"/>
      <c r="M1038" s="681"/>
      <c r="N1038" s="681"/>
      <c r="O1038" s="681"/>
      <c r="P1038" s="1025"/>
      <c r="Q1038" s="1025"/>
      <c r="R1038" s="1025"/>
      <c r="S1038" s="681"/>
      <c r="T1038" s="681"/>
      <c r="U1038" s="681"/>
      <c r="V1038" s="687"/>
      <c r="W1038" s="576"/>
      <c r="X1038" s="576"/>
      <c r="Y1038" s="576"/>
      <c r="Z1038" s="716"/>
      <c r="AA1038" s="717"/>
    </row>
    <row r="1039" spans="1:52" s="51" customFormat="1" ht="12" customHeight="1" x14ac:dyDescent="0.15">
      <c r="A1039" s="555"/>
      <c r="B1039" s="683" t="s">
        <v>229</v>
      </c>
      <c r="C1039" s="855" t="s">
        <v>234</v>
      </c>
      <c r="D1039" s="855"/>
      <c r="E1039" s="855"/>
      <c r="F1039" s="855"/>
      <c r="G1039" s="855"/>
      <c r="H1039" s="855"/>
      <c r="I1039" s="855"/>
      <c r="J1039" s="855"/>
      <c r="K1039" s="855"/>
      <c r="L1039" s="855"/>
      <c r="M1039" s="855"/>
      <c r="N1039" s="855"/>
      <c r="O1039" s="855"/>
      <c r="P1039" s="855"/>
      <c r="Q1039" s="855"/>
      <c r="R1039" s="855"/>
      <c r="S1039" s="855"/>
      <c r="T1039" s="855"/>
      <c r="U1039" s="855"/>
      <c r="V1039" s="855"/>
      <c r="W1039" s="855"/>
      <c r="X1039" s="855"/>
      <c r="Y1039" s="855"/>
      <c r="Z1039" s="855"/>
      <c r="AA1039" s="855"/>
    </row>
    <row r="1040" spans="1:52" s="51" customFormat="1" ht="13.5" customHeight="1" x14ac:dyDescent="0.15">
      <c r="A1040" s="555"/>
      <c r="B1040" s="763" t="s">
        <v>7</v>
      </c>
      <c r="C1040" s="756" t="s">
        <v>1027</v>
      </c>
      <c r="D1040" s="756"/>
      <c r="E1040" s="756"/>
      <c r="F1040" s="756"/>
      <c r="G1040" s="756"/>
      <c r="H1040" s="756"/>
      <c r="I1040" s="756"/>
      <c r="J1040" s="756"/>
      <c r="K1040" s="756"/>
      <c r="L1040" s="756"/>
      <c r="M1040" s="756"/>
      <c r="N1040" s="756"/>
      <c r="O1040" s="756"/>
      <c r="P1040" s="756"/>
      <c r="Q1040" s="756"/>
      <c r="R1040" s="756"/>
      <c r="S1040" s="756"/>
      <c r="T1040" s="756"/>
      <c r="U1040" s="756"/>
      <c r="V1040" s="756"/>
      <c r="W1040" s="756"/>
      <c r="X1040" s="756"/>
      <c r="Y1040" s="756"/>
      <c r="Z1040" s="714"/>
      <c r="AA1040" s="715"/>
    </row>
    <row r="1041" spans="1:52" s="51" customFormat="1" ht="30" customHeight="1" x14ac:dyDescent="0.15">
      <c r="A1041" s="564"/>
      <c r="B1041" s="763"/>
      <c r="C1041" s="756"/>
      <c r="D1041" s="756"/>
      <c r="E1041" s="756"/>
      <c r="F1041" s="756"/>
      <c r="G1041" s="756"/>
      <c r="H1041" s="756"/>
      <c r="I1041" s="756"/>
      <c r="J1041" s="756"/>
      <c r="K1041" s="756"/>
      <c r="L1041" s="756"/>
      <c r="M1041" s="756"/>
      <c r="N1041" s="756"/>
      <c r="O1041" s="756"/>
      <c r="P1041" s="756"/>
      <c r="Q1041" s="756"/>
      <c r="R1041" s="756"/>
      <c r="S1041" s="756"/>
      <c r="T1041" s="756"/>
      <c r="U1041" s="756"/>
      <c r="V1041" s="756"/>
      <c r="W1041" s="756"/>
      <c r="X1041" s="756"/>
      <c r="Y1041" s="756"/>
      <c r="Z1041" s="716"/>
      <c r="AA1041" s="717"/>
    </row>
    <row r="1042" spans="1:52" s="62" customFormat="1" ht="30" customHeight="1" x14ac:dyDescent="0.15">
      <c r="A1042" s="564"/>
      <c r="B1042" s="688"/>
      <c r="C1042" s="724" t="s">
        <v>1026</v>
      </c>
      <c r="D1042" s="725"/>
      <c r="E1042" s="725"/>
      <c r="F1042" s="725"/>
      <c r="G1042" s="725"/>
      <c r="H1042" s="725"/>
      <c r="I1042" s="725"/>
      <c r="J1042" s="725"/>
      <c r="K1042" s="725"/>
      <c r="L1042" s="725"/>
      <c r="M1042" s="725"/>
      <c r="N1042" s="725"/>
      <c r="O1042" s="725"/>
      <c r="P1042" s="725"/>
      <c r="Q1042" s="725"/>
      <c r="R1042" s="725"/>
      <c r="S1042" s="725"/>
      <c r="T1042" s="725"/>
      <c r="U1042" s="725"/>
      <c r="V1042" s="725"/>
      <c r="W1042" s="725"/>
      <c r="X1042" s="725"/>
      <c r="Y1042" s="726"/>
      <c r="Z1042" s="714"/>
      <c r="AA1042" s="715"/>
      <c r="AE1042" s="61"/>
      <c r="AF1042" s="61"/>
      <c r="AG1042" s="61"/>
      <c r="AH1042" s="61"/>
      <c r="AI1042" s="61"/>
      <c r="AJ1042" s="61"/>
      <c r="AK1042" s="61"/>
      <c r="AL1042" s="61"/>
      <c r="AM1042" s="61"/>
      <c r="AN1042" s="61"/>
      <c r="AO1042" s="61"/>
      <c r="AP1042" s="61"/>
      <c r="AQ1042" s="61"/>
      <c r="AR1042" s="61"/>
      <c r="AS1042" s="61"/>
      <c r="AT1042" s="61"/>
      <c r="AU1042" s="61"/>
      <c r="AV1042" s="61"/>
      <c r="AW1042" s="61"/>
      <c r="AX1042" s="61"/>
      <c r="AY1042" s="61"/>
      <c r="AZ1042" s="61"/>
    </row>
    <row r="1043" spans="1:52" s="51" customFormat="1" ht="15" customHeight="1" x14ac:dyDescent="0.15">
      <c r="A1043" s="564"/>
      <c r="B1043" s="606"/>
      <c r="C1043" s="727"/>
      <c r="D1043" s="728"/>
      <c r="E1043" s="728"/>
      <c r="F1043" s="728"/>
      <c r="G1043" s="728"/>
      <c r="H1043" s="728"/>
      <c r="I1043" s="728"/>
      <c r="J1043" s="728"/>
      <c r="K1043" s="728"/>
      <c r="L1043" s="728"/>
      <c r="M1043" s="728"/>
      <c r="N1043" s="728"/>
      <c r="O1043" s="728"/>
      <c r="P1043" s="728"/>
      <c r="Q1043" s="728"/>
      <c r="R1043" s="728"/>
      <c r="S1043" s="728"/>
      <c r="T1043" s="728"/>
      <c r="U1043" s="728"/>
      <c r="V1043" s="728"/>
      <c r="W1043" s="728"/>
      <c r="X1043" s="728"/>
      <c r="Y1043" s="729"/>
      <c r="Z1043" s="730"/>
      <c r="AA1043" s="731"/>
    </row>
    <row r="1044" spans="1:52" s="62" customFormat="1" ht="15" customHeight="1" x14ac:dyDescent="0.15">
      <c r="A1044" s="564"/>
      <c r="B1044" s="606" t="s">
        <v>17</v>
      </c>
      <c r="C1044" s="858" t="s">
        <v>30</v>
      </c>
      <c r="D1044" s="757"/>
      <c r="E1044" s="757"/>
      <c r="F1044" s="757"/>
      <c r="G1044" s="757"/>
      <c r="H1044" s="757"/>
      <c r="I1044" s="757"/>
      <c r="J1044" s="757"/>
      <c r="K1044" s="757"/>
      <c r="L1044" s="757"/>
      <c r="M1044" s="757"/>
      <c r="N1044" s="757"/>
      <c r="O1044" s="757"/>
      <c r="P1044" s="757"/>
      <c r="Q1044" s="757"/>
      <c r="R1044" s="757"/>
      <c r="S1044" s="757"/>
      <c r="T1044" s="757"/>
      <c r="U1044" s="757"/>
      <c r="V1044" s="757"/>
      <c r="W1044" s="757"/>
      <c r="X1044" s="757"/>
      <c r="Y1044" s="758"/>
      <c r="Z1044" s="730"/>
      <c r="AA1044" s="731"/>
      <c r="AE1044" s="61"/>
      <c r="AF1044" s="61"/>
      <c r="AG1044" s="61"/>
      <c r="AH1044" s="61"/>
      <c r="AI1044" s="61"/>
      <c r="AJ1044" s="61"/>
      <c r="AK1044" s="61"/>
      <c r="AL1044" s="61"/>
      <c r="AM1044" s="61"/>
      <c r="AN1044" s="61"/>
      <c r="AO1044" s="61"/>
      <c r="AP1044" s="61"/>
      <c r="AQ1044" s="61"/>
      <c r="AR1044" s="61"/>
      <c r="AS1044" s="61"/>
      <c r="AT1044" s="61"/>
      <c r="AU1044" s="61"/>
      <c r="AV1044" s="61"/>
      <c r="AW1044" s="61"/>
      <c r="AX1044" s="61"/>
      <c r="AY1044" s="61"/>
      <c r="AZ1044" s="61"/>
    </row>
    <row r="1045" spans="1:52" s="62" customFormat="1" ht="12.75" customHeight="1" x14ac:dyDescent="0.15">
      <c r="A1045" s="564"/>
      <c r="B1045" s="606"/>
      <c r="C1045" s="623"/>
      <c r="D1045" s="815" t="s">
        <v>1022</v>
      </c>
      <c r="E1045" s="815"/>
      <c r="F1045" s="815"/>
      <c r="G1045" s="817" t="s">
        <v>31</v>
      </c>
      <c r="H1045" s="817"/>
      <c r="I1045" s="817"/>
      <c r="J1045" s="817"/>
      <c r="K1045" s="817"/>
      <c r="L1045" s="817"/>
      <c r="M1045" s="817"/>
      <c r="N1045" s="817"/>
      <c r="O1045" s="817"/>
      <c r="P1045" s="817"/>
      <c r="Q1045" s="817"/>
      <c r="R1045" s="817"/>
      <c r="S1045" s="818" t="s">
        <v>1023</v>
      </c>
      <c r="T1045" s="818"/>
      <c r="U1045" s="818"/>
      <c r="V1045" s="578"/>
      <c r="W1045" s="576"/>
      <c r="X1045" s="576"/>
      <c r="Y1045" s="680"/>
      <c r="Z1045" s="730"/>
      <c r="AA1045" s="731"/>
      <c r="AE1045" s="61"/>
      <c r="AF1045" s="61"/>
      <c r="AG1045" s="61"/>
      <c r="AH1045" s="61"/>
      <c r="AI1045" s="61"/>
      <c r="AJ1045" s="61"/>
      <c r="AK1045" s="61"/>
      <c r="AL1045" s="61"/>
      <c r="AM1045" s="61"/>
      <c r="AN1045" s="61"/>
      <c r="AO1045" s="61"/>
      <c r="AP1045" s="61"/>
      <c r="AQ1045" s="61"/>
      <c r="AR1045" s="61"/>
      <c r="AS1045" s="61"/>
      <c r="AT1045" s="61"/>
      <c r="AU1045" s="61"/>
      <c r="AV1045" s="61"/>
      <c r="AW1045" s="61"/>
      <c r="AX1045" s="61"/>
      <c r="AY1045" s="61"/>
      <c r="AZ1045" s="61"/>
    </row>
    <row r="1046" spans="1:52" ht="18" customHeight="1" x14ac:dyDescent="0.15">
      <c r="A1046" s="564"/>
      <c r="B1046" s="689"/>
      <c r="C1046" s="684"/>
      <c r="D1046" s="816"/>
      <c r="E1046" s="816"/>
      <c r="F1046" s="816"/>
      <c r="G1046" s="879" t="s">
        <v>32</v>
      </c>
      <c r="H1046" s="879"/>
      <c r="I1046" s="879"/>
      <c r="J1046" s="879"/>
      <c r="K1046" s="879"/>
      <c r="L1046" s="879"/>
      <c r="M1046" s="879"/>
      <c r="N1046" s="879"/>
      <c r="O1046" s="879"/>
      <c r="P1046" s="879"/>
      <c r="Q1046" s="879"/>
      <c r="R1046" s="879"/>
      <c r="S1046" s="819"/>
      <c r="T1046" s="819"/>
      <c r="U1046" s="819"/>
      <c r="V1046" s="578"/>
      <c r="W1046" s="576"/>
      <c r="X1046" s="576"/>
      <c r="Y1046" s="682"/>
      <c r="Z1046" s="716"/>
      <c r="AA1046" s="717"/>
      <c r="AE1046" s="54"/>
      <c r="AF1046" s="54"/>
      <c r="AG1046" s="54"/>
      <c r="AH1046" s="54"/>
      <c r="AI1046" s="54"/>
      <c r="AJ1046" s="54"/>
      <c r="AK1046" s="54"/>
      <c r="AL1046" s="54"/>
      <c r="AM1046" s="54"/>
      <c r="AN1046" s="54"/>
      <c r="AO1046" s="54"/>
      <c r="AP1046" s="54"/>
      <c r="AQ1046" s="54"/>
      <c r="AR1046" s="54"/>
      <c r="AS1046" s="54"/>
      <c r="AT1046" s="54"/>
      <c r="AU1046" s="54"/>
      <c r="AV1046" s="54"/>
      <c r="AW1046" s="54"/>
      <c r="AX1046" s="54"/>
      <c r="AY1046" s="54"/>
      <c r="AZ1046" s="54"/>
    </row>
    <row r="1047" spans="1:52" s="61" customFormat="1" ht="12.75" customHeight="1" x14ac:dyDescent="0.15">
      <c r="A1047" s="685"/>
      <c r="B1047" s="683" t="s">
        <v>229</v>
      </c>
      <c r="C1047" s="852" t="s">
        <v>232</v>
      </c>
      <c r="D1047" s="852"/>
      <c r="E1047" s="852"/>
      <c r="F1047" s="852"/>
      <c r="G1047" s="852"/>
      <c r="H1047" s="852"/>
      <c r="I1047" s="852"/>
      <c r="J1047" s="852"/>
      <c r="K1047" s="852"/>
      <c r="L1047" s="852"/>
      <c r="M1047" s="852"/>
      <c r="N1047" s="852"/>
      <c r="O1047" s="852"/>
      <c r="P1047" s="852"/>
      <c r="Q1047" s="852"/>
      <c r="R1047" s="852"/>
      <c r="S1047" s="852"/>
      <c r="T1047" s="852"/>
      <c r="U1047" s="852"/>
      <c r="V1047" s="852"/>
      <c r="W1047" s="852"/>
      <c r="X1047" s="852"/>
      <c r="Y1047" s="852"/>
      <c r="Z1047" s="852"/>
      <c r="AA1047" s="852"/>
    </row>
    <row r="1048" spans="1:52" s="54" customFormat="1" ht="23.25" customHeight="1" x14ac:dyDescent="0.15">
      <c r="A1048" s="564"/>
      <c r="B1048" s="735" t="s">
        <v>9</v>
      </c>
      <c r="C1048" s="724" t="s">
        <v>1028</v>
      </c>
      <c r="D1048" s="725"/>
      <c r="E1048" s="725"/>
      <c r="F1048" s="725"/>
      <c r="G1048" s="725"/>
      <c r="H1048" s="725"/>
      <c r="I1048" s="725"/>
      <c r="J1048" s="725"/>
      <c r="K1048" s="725"/>
      <c r="L1048" s="725"/>
      <c r="M1048" s="725"/>
      <c r="N1048" s="725"/>
      <c r="O1048" s="725"/>
      <c r="P1048" s="725"/>
      <c r="Q1048" s="725"/>
      <c r="R1048" s="725"/>
      <c r="S1048" s="725"/>
      <c r="T1048" s="725"/>
      <c r="U1048" s="725"/>
      <c r="V1048" s="725"/>
      <c r="W1048" s="725"/>
      <c r="X1048" s="725"/>
      <c r="Y1048" s="726"/>
      <c r="Z1048" s="714"/>
      <c r="AA1048" s="715"/>
      <c r="AE1048" s="46"/>
      <c r="AF1048" s="46"/>
      <c r="AG1048" s="46"/>
      <c r="AH1048" s="46"/>
      <c r="AI1048" s="46"/>
      <c r="AJ1048" s="46"/>
      <c r="AK1048" s="46"/>
      <c r="AL1048" s="46"/>
      <c r="AM1048" s="46"/>
      <c r="AN1048" s="46"/>
      <c r="AO1048" s="46"/>
      <c r="AP1048" s="46"/>
      <c r="AQ1048" s="46"/>
      <c r="AR1048" s="46"/>
      <c r="AS1048" s="46"/>
      <c r="AT1048" s="46"/>
      <c r="AU1048" s="46"/>
      <c r="AV1048" s="46"/>
      <c r="AW1048" s="46"/>
      <c r="AX1048" s="46"/>
      <c r="AY1048" s="46"/>
      <c r="AZ1048" s="46"/>
    </row>
    <row r="1049" spans="1:52" ht="36" customHeight="1" x14ac:dyDescent="0.15">
      <c r="A1049" s="564"/>
      <c r="B1049" s="736"/>
      <c r="C1049" s="732"/>
      <c r="D1049" s="733"/>
      <c r="E1049" s="733"/>
      <c r="F1049" s="733"/>
      <c r="G1049" s="733"/>
      <c r="H1049" s="733"/>
      <c r="I1049" s="733"/>
      <c r="J1049" s="733"/>
      <c r="K1049" s="733"/>
      <c r="L1049" s="733"/>
      <c r="M1049" s="733"/>
      <c r="N1049" s="733"/>
      <c r="O1049" s="733"/>
      <c r="P1049" s="733"/>
      <c r="Q1049" s="733"/>
      <c r="R1049" s="733"/>
      <c r="S1049" s="733"/>
      <c r="T1049" s="733"/>
      <c r="U1049" s="733"/>
      <c r="V1049" s="733"/>
      <c r="W1049" s="733"/>
      <c r="X1049" s="733"/>
      <c r="Y1049" s="734"/>
      <c r="Z1049" s="716"/>
      <c r="AA1049" s="717"/>
    </row>
    <row r="1050" spans="1:52" ht="15" customHeight="1" x14ac:dyDescent="0.15">
      <c r="A1050" s="564"/>
      <c r="B1050" s="735" t="s">
        <v>8</v>
      </c>
      <c r="C1050" s="724" t="s">
        <v>665</v>
      </c>
      <c r="D1050" s="725"/>
      <c r="E1050" s="725"/>
      <c r="F1050" s="725"/>
      <c r="G1050" s="725"/>
      <c r="H1050" s="725"/>
      <c r="I1050" s="725"/>
      <c r="J1050" s="725"/>
      <c r="K1050" s="725"/>
      <c r="L1050" s="725"/>
      <c r="M1050" s="725"/>
      <c r="N1050" s="725"/>
      <c r="O1050" s="725"/>
      <c r="P1050" s="725"/>
      <c r="Q1050" s="725"/>
      <c r="R1050" s="725"/>
      <c r="S1050" s="725"/>
      <c r="T1050" s="725"/>
      <c r="U1050" s="725"/>
      <c r="V1050" s="725"/>
      <c r="W1050" s="725"/>
      <c r="X1050" s="725"/>
      <c r="Y1050" s="726"/>
      <c r="Z1050" s="714"/>
      <c r="AA1050" s="715"/>
    </row>
    <row r="1051" spans="1:52" s="51" customFormat="1" ht="13.5" customHeight="1" x14ac:dyDescent="0.15">
      <c r="A1051" s="564"/>
      <c r="B1051" s="736"/>
      <c r="C1051" s="732"/>
      <c r="D1051" s="733"/>
      <c r="E1051" s="733"/>
      <c r="F1051" s="733"/>
      <c r="G1051" s="733"/>
      <c r="H1051" s="733"/>
      <c r="I1051" s="733"/>
      <c r="J1051" s="733"/>
      <c r="K1051" s="733"/>
      <c r="L1051" s="733"/>
      <c r="M1051" s="733"/>
      <c r="N1051" s="733"/>
      <c r="O1051" s="733"/>
      <c r="P1051" s="733"/>
      <c r="Q1051" s="733"/>
      <c r="R1051" s="733"/>
      <c r="S1051" s="733"/>
      <c r="T1051" s="733"/>
      <c r="U1051" s="733"/>
      <c r="V1051" s="733"/>
      <c r="W1051" s="733"/>
      <c r="X1051" s="733"/>
      <c r="Y1051" s="734"/>
      <c r="Z1051" s="716"/>
      <c r="AA1051" s="717"/>
    </row>
    <row r="1052" spans="1:52" s="51" customFormat="1" ht="13.5" customHeight="1" x14ac:dyDescent="0.15">
      <c r="A1052" s="564"/>
      <c r="B1052" s="555"/>
      <c r="C1052" s="568"/>
      <c r="D1052" s="568"/>
      <c r="E1052" s="568"/>
      <c r="F1052" s="568"/>
      <c r="G1052" s="568"/>
      <c r="H1052" s="568"/>
      <c r="I1052" s="568"/>
      <c r="J1052" s="568"/>
      <c r="K1052" s="568"/>
      <c r="L1052" s="568"/>
      <c r="M1052" s="568"/>
      <c r="N1052" s="568"/>
      <c r="O1052" s="568"/>
      <c r="P1052" s="568"/>
      <c r="Q1052" s="568"/>
      <c r="R1052" s="568"/>
      <c r="S1052" s="568"/>
      <c r="T1052" s="568"/>
      <c r="U1052" s="568"/>
      <c r="V1052" s="568"/>
      <c r="W1052" s="568"/>
      <c r="X1052" s="568"/>
      <c r="Y1052" s="568"/>
      <c r="Z1052" s="569"/>
      <c r="AA1052" s="569"/>
    </row>
    <row r="1053" spans="1:52" s="51" customFormat="1" ht="13.5" customHeight="1" x14ac:dyDescent="0.15">
      <c r="A1053" s="882" t="s">
        <v>493</v>
      </c>
      <c r="B1053" s="882"/>
      <c r="C1053" s="882"/>
      <c r="D1053" s="882"/>
      <c r="E1053" s="882"/>
      <c r="F1053" s="882"/>
      <c r="G1053" s="882"/>
      <c r="H1053" s="882"/>
      <c r="I1053" s="882"/>
      <c r="J1053" s="882"/>
      <c r="K1053" s="882"/>
      <c r="L1053" s="882"/>
      <c r="M1053" s="882"/>
      <c r="N1053" s="882"/>
      <c r="O1053" s="882"/>
      <c r="P1053" s="882"/>
      <c r="Q1053" s="882"/>
      <c r="R1053" s="882"/>
      <c r="S1053" s="568"/>
      <c r="T1053" s="568"/>
      <c r="U1053" s="568"/>
      <c r="V1053" s="568"/>
      <c r="W1053" s="568"/>
      <c r="X1053" s="568"/>
      <c r="Y1053" s="568"/>
      <c r="Z1053" s="569"/>
      <c r="AA1053" s="569"/>
    </row>
    <row r="1054" spans="1:52" s="61" customFormat="1" ht="22.5" customHeight="1" x14ac:dyDescent="0.15">
      <c r="A1054" s="564"/>
      <c r="B1054" s="735" t="s">
        <v>21</v>
      </c>
      <c r="C1054" s="724" t="s">
        <v>979</v>
      </c>
      <c r="D1054" s="725"/>
      <c r="E1054" s="725"/>
      <c r="F1054" s="725"/>
      <c r="G1054" s="725"/>
      <c r="H1054" s="725"/>
      <c r="I1054" s="725"/>
      <c r="J1054" s="725"/>
      <c r="K1054" s="725"/>
      <c r="L1054" s="725"/>
      <c r="M1054" s="725"/>
      <c r="N1054" s="725"/>
      <c r="O1054" s="725"/>
      <c r="P1054" s="725"/>
      <c r="Q1054" s="725"/>
      <c r="R1054" s="725"/>
      <c r="S1054" s="725"/>
      <c r="T1054" s="725"/>
      <c r="U1054" s="725"/>
      <c r="V1054" s="725"/>
      <c r="W1054" s="725"/>
      <c r="X1054" s="725"/>
      <c r="Y1054" s="726"/>
      <c r="Z1054" s="714"/>
      <c r="AA1054" s="715"/>
    </row>
    <row r="1055" spans="1:52" ht="22.5" customHeight="1" x14ac:dyDescent="0.15">
      <c r="A1055" s="564"/>
      <c r="B1055" s="736"/>
      <c r="C1055" s="732"/>
      <c r="D1055" s="733"/>
      <c r="E1055" s="733"/>
      <c r="F1055" s="733"/>
      <c r="G1055" s="733"/>
      <c r="H1055" s="733"/>
      <c r="I1055" s="733"/>
      <c r="J1055" s="733"/>
      <c r="K1055" s="733"/>
      <c r="L1055" s="733"/>
      <c r="M1055" s="733"/>
      <c r="N1055" s="733"/>
      <c r="O1055" s="733"/>
      <c r="P1055" s="733"/>
      <c r="Q1055" s="733"/>
      <c r="R1055" s="733"/>
      <c r="S1055" s="733"/>
      <c r="T1055" s="733"/>
      <c r="U1055" s="733"/>
      <c r="V1055" s="733"/>
      <c r="W1055" s="733"/>
      <c r="X1055" s="733"/>
      <c r="Y1055" s="734"/>
      <c r="Z1055" s="716"/>
      <c r="AA1055" s="717"/>
    </row>
    <row r="1056" spans="1:52" ht="25.5" customHeight="1" x14ac:dyDescent="0.15">
      <c r="A1056" s="564"/>
      <c r="B1056" s="735" t="s">
        <v>58</v>
      </c>
      <c r="C1056" s="724" t="s">
        <v>494</v>
      </c>
      <c r="D1056" s="725"/>
      <c r="E1056" s="725"/>
      <c r="F1056" s="725"/>
      <c r="G1056" s="725"/>
      <c r="H1056" s="725"/>
      <c r="I1056" s="725"/>
      <c r="J1056" s="725"/>
      <c r="K1056" s="725"/>
      <c r="L1056" s="725"/>
      <c r="M1056" s="725"/>
      <c r="N1056" s="725"/>
      <c r="O1056" s="725"/>
      <c r="P1056" s="725"/>
      <c r="Q1056" s="725"/>
      <c r="R1056" s="725"/>
      <c r="S1056" s="725"/>
      <c r="T1056" s="725"/>
      <c r="U1056" s="725"/>
      <c r="V1056" s="725"/>
      <c r="W1056" s="725"/>
      <c r="X1056" s="725"/>
      <c r="Y1056" s="726"/>
      <c r="Z1056" s="714"/>
      <c r="AA1056" s="715"/>
      <c r="AE1056" s="53"/>
      <c r="AF1056" s="53"/>
      <c r="AG1056" s="53"/>
      <c r="AH1056" s="53"/>
      <c r="AI1056" s="53"/>
      <c r="AJ1056" s="53"/>
      <c r="AK1056" s="53"/>
      <c r="AL1056" s="53"/>
      <c r="AM1056" s="53"/>
      <c r="AN1056" s="53"/>
      <c r="AO1056" s="53"/>
      <c r="AP1056" s="53"/>
      <c r="AQ1056" s="53"/>
      <c r="AR1056" s="53"/>
      <c r="AS1056" s="53"/>
      <c r="AT1056" s="53"/>
      <c r="AU1056" s="53"/>
      <c r="AV1056" s="53"/>
      <c r="AW1056" s="53"/>
      <c r="AX1056" s="53"/>
      <c r="AY1056" s="53"/>
      <c r="AZ1056" s="53"/>
    </row>
    <row r="1057" spans="1:52" ht="25.5" customHeight="1" x14ac:dyDescent="0.15">
      <c r="A1057" s="564"/>
      <c r="B1057" s="736"/>
      <c r="C1057" s="732"/>
      <c r="D1057" s="733"/>
      <c r="E1057" s="733"/>
      <c r="F1057" s="733"/>
      <c r="G1057" s="733"/>
      <c r="H1057" s="733"/>
      <c r="I1057" s="733"/>
      <c r="J1057" s="733"/>
      <c r="K1057" s="733"/>
      <c r="L1057" s="733"/>
      <c r="M1057" s="733"/>
      <c r="N1057" s="733"/>
      <c r="O1057" s="733"/>
      <c r="P1057" s="733"/>
      <c r="Q1057" s="733"/>
      <c r="R1057" s="733"/>
      <c r="S1057" s="733"/>
      <c r="T1057" s="733"/>
      <c r="U1057" s="733"/>
      <c r="V1057" s="733"/>
      <c r="W1057" s="733"/>
      <c r="X1057" s="733"/>
      <c r="Y1057" s="734"/>
      <c r="Z1057" s="716"/>
      <c r="AA1057" s="717"/>
    </row>
    <row r="1058" spans="1:52" s="54" customFormat="1" ht="15" customHeight="1" x14ac:dyDescent="0.15">
      <c r="A1058" s="564"/>
      <c r="B1058" s="555"/>
      <c r="C1058" s="568"/>
      <c r="D1058" s="568"/>
      <c r="E1058" s="568"/>
      <c r="F1058" s="568"/>
      <c r="G1058" s="568"/>
      <c r="H1058" s="568"/>
      <c r="I1058" s="568"/>
      <c r="J1058" s="568"/>
      <c r="K1058" s="568"/>
      <c r="L1058" s="568"/>
      <c r="M1058" s="568"/>
      <c r="N1058" s="568"/>
      <c r="O1058" s="568"/>
      <c r="P1058" s="568"/>
      <c r="Q1058" s="568"/>
      <c r="R1058" s="568"/>
      <c r="S1058" s="568"/>
      <c r="T1058" s="568"/>
      <c r="U1058" s="568"/>
      <c r="V1058" s="568"/>
      <c r="W1058" s="568"/>
      <c r="X1058" s="568"/>
      <c r="Y1058" s="568"/>
      <c r="Z1058" s="569"/>
      <c r="AA1058" s="569"/>
      <c r="AE1058" s="46"/>
      <c r="AF1058" s="46"/>
      <c r="AG1058" s="46"/>
      <c r="AH1058" s="46"/>
      <c r="AI1058" s="46"/>
      <c r="AJ1058" s="46"/>
      <c r="AK1058" s="46"/>
      <c r="AL1058" s="46"/>
      <c r="AM1058" s="46"/>
      <c r="AN1058" s="46"/>
      <c r="AO1058" s="46"/>
      <c r="AP1058" s="46"/>
      <c r="AQ1058" s="46"/>
      <c r="AR1058" s="46"/>
      <c r="AS1058" s="46"/>
      <c r="AT1058" s="46"/>
      <c r="AU1058" s="46"/>
      <c r="AV1058" s="46"/>
      <c r="AW1058" s="46"/>
      <c r="AX1058" s="46"/>
      <c r="AY1058" s="46"/>
      <c r="AZ1058" s="46"/>
    </row>
    <row r="1059" spans="1:52" s="54" customFormat="1" ht="12.75" customHeight="1" x14ac:dyDescent="0.15">
      <c r="A1059" s="630" t="s">
        <v>495</v>
      </c>
      <c r="B1059" s="630"/>
      <c r="C1059" s="630"/>
      <c r="D1059" s="630"/>
      <c r="E1059" s="630"/>
      <c r="F1059" s="630"/>
      <c r="G1059" s="630"/>
      <c r="H1059" s="630"/>
      <c r="I1059" s="630"/>
      <c r="J1059" s="630"/>
      <c r="K1059" s="630"/>
      <c r="L1059" s="630"/>
      <c r="M1059" s="630"/>
      <c r="N1059" s="630"/>
      <c r="O1059" s="630"/>
      <c r="P1059" s="630"/>
      <c r="Q1059" s="568"/>
      <c r="R1059" s="568"/>
      <c r="S1059" s="568"/>
      <c r="T1059" s="568"/>
      <c r="U1059" s="568"/>
      <c r="V1059" s="568"/>
      <c r="W1059" s="568"/>
      <c r="X1059" s="568"/>
      <c r="Y1059" s="568"/>
      <c r="Z1059" s="569"/>
      <c r="AA1059" s="569"/>
      <c r="AE1059" s="46"/>
      <c r="AF1059" s="46"/>
      <c r="AG1059" s="46"/>
      <c r="AH1059" s="46"/>
      <c r="AI1059" s="46"/>
      <c r="AJ1059" s="46"/>
      <c r="AK1059" s="46"/>
      <c r="AL1059" s="46"/>
      <c r="AM1059" s="46"/>
      <c r="AN1059" s="46"/>
      <c r="AO1059" s="46"/>
      <c r="AP1059" s="46"/>
      <c r="AQ1059" s="46"/>
      <c r="AR1059" s="46"/>
      <c r="AS1059" s="46"/>
      <c r="AT1059" s="46"/>
      <c r="AU1059" s="46"/>
      <c r="AV1059" s="46"/>
      <c r="AW1059" s="46"/>
      <c r="AX1059" s="46"/>
      <c r="AY1059" s="46"/>
      <c r="AZ1059" s="46"/>
    </row>
    <row r="1060" spans="1:52" ht="15" customHeight="1" x14ac:dyDescent="0.15">
      <c r="A1060" s="564"/>
      <c r="B1060" s="735" t="s">
        <v>21</v>
      </c>
      <c r="C1060" s="724" t="s">
        <v>496</v>
      </c>
      <c r="D1060" s="725"/>
      <c r="E1060" s="725"/>
      <c r="F1060" s="725"/>
      <c r="G1060" s="725"/>
      <c r="H1060" s="725"/>
      <c r="I1060" s="725"/>
      <c r="J1060" s="725"/>
      <c r="K1060" s="725"/>
      <c r="L1060" s="725"/>
      <c r="M1060" s="725"/>
      <c r="N1060" s="725"/>
      <c r="O1060" s="725"/>
      <c r="P1060" s="725"/>
      <c r="Q1060" s="725"/>
      <c r="R1060" s="725"/>
      <c r="S1060" s="725"/>
      <c r="T1060" s="725"/>
      <c r="U1060" s="725"/>
      <c r="V1060" s="725"/>
      <c r="W1060" s="725"/>
      <c r="X1060" s="725"/>
      <c r="Y1060" s="726"/>
      <c r="Z1060" s="714"/>
      <c r="AA1060" s="715"/>
    </row>
    <row r="1061" spans="1:52" ht="15" customHeight="1" x14ac:dyDescent="0.15">
      <c r="A1061" s="564"/>
      <c r="B1061" s="736"/>
      <c r="C1061" s="732"/>
      <c r="D1061" s="733"/>
      <c r="E1061" s="733"/>
      <c r="F1061" s="733"/>
      <c r="G1061" s="733"/>
      <c r="H1061" s="733"/>
      <c r="I1061" s="733"/>
      <c r="J1061" s="733"/>
      <c r="K1061" s="733"/>
      <c r="L1061" s="733"/>
      <c r="M1061" s="733"/>
      <c r="N1061" s="733"/>
      <c r="O1061" s="733"/>
      <c r="P1061" s="733"/>
      <c r="Q1061" s="733"/>
      <c r="R1061" s="733"/>
      <c r="S1061" s="733"/>
      <c r="T1061" s="733"/>
      <c r="U1061" s="733"/>
      <c r="V1061" s="733"/>
      <c r="W1061" s="733"/>
      <c r="X1061" s="733"/>
      <c r="Y1061" s="734"/>
      <c r="Z1061" s="716"/>
      <c r="AA1061" s="717"/>
    </row>
    <row r="1062" spans="1:52" s="67" customFormat="1" ht="13.5" customHeight="1" x14ac:dyDescent="0.15">
      <c r="A1062" s="564"/>
      <c r="B1062" s="735" t="s">
        <v>58</v>
      </c>
      <c r="C1062" s="724" t="s">
        <v>497</v>
      </c>
      <c r="D1062" s="725"/>
      <c r="E1062" s="725"/>
      <c r="F1062" s="725"/>
      <c r="G1062" s="725"/>
      <c r="H1062" s="725"/>
      <c r="I1062" s="725"/>
      <c r="J1062" s="725"/>
      <c r="K1062" s="725"/>
      <c r="L1062" s="725"/>
      <c r="M1062" s="725"/>
      <c r="N1062" s="725"/>
      <c r="O1062" s="725"/>
      <c r="P1062" s="725"/>
      <c r="Q1062" s="725"/>
      <c r="R1062" s="725"/>
      <c r="S1062" s="725"/>
      <c r="T1062" s="725"/>
      <c r="U1062" s="725"/>
      <c r="V1062" s="725"/>
      <c r="W1062" s="725"/>
      <c r="X1062" s="725"/>
      <c r="Y1062" s="726"/>
      <c r="Z1062" s="714"/>
      <c r="AA1062" s="715"/>
      <c r="AE1062" s="51"/>
      <c r="AF1062" s="51"/>
      <c r="AG1062" s="51"/>
      <c r="AH1062" s="51"/>
      <c r="AI1062" s="51"/>
      <c r="AJ1062" s="51"/>
      <c r="AK1062" s="51"/>
      <c r="AL1062" s="51"/>
      <c r="AM1062" s="51"/>
      <c r="AN1062" s="51"/>
      <c r="AO1062" s="51"/>
      <c r="AP1062" s="51"/>
      <c r="AQ1062" s="51"/>
      <c r="AR1062" s="51"/>
      <c r="AS1062" s="51"/>
      <c r="AT1062" s="51"/>
      <c r="AU1062" s="51"/>
      <c r="AV1062" s="51"/>
      <c r="AW1062" s="51"/>
      <c r="AX1062" s="51"/>
      <c r="AY1062" s="51"/>
      <c r="AZ1062" s="51"/>
    </row>
    <row r="1063" spans="1:52" s="51" customFormat="1" ht="30" customHeight="1" x14ac:dyDescent="0.15">
      <c r="A1063" s="564"/>
      <c r="B1063" s="736"/>
      <c r="C1063" s="732"/>
      <c r="D1063" s="733"/>
      <c r="E1063" s="733"/>
      <c r="F1063" s="733"/>
      <c r="G1063" s="733"/>
      <c r="H1063" s="733"/>
      <c r="I1063" s="733"/>
      <c r="J1063" s="733"/>
      <c r="K1063" s="733"/>
      <c r="L1063" s="733"/>
      <c r="M1063" s="733"/>
      <c r="N1063" s="733"/>
      <c r="O1063" s="733"/>
      <c r="P1063" s="733"/>
      <c r="Q1063" s="733"/>
      <c r="R1063" s="733"/>
      <c r="S1063" s="733"/>
      <c r="T1063" s="733"/>
      <c r="U1063" s="733"/>
      <c r="V1063" s="733"/>
      <c r="W1063" s="733"/>
      <c r="X1063" s="733"/>
      <c r="Y1063" s="734"/>
      <c r="Z1063" s="716"/>
      <c r="AA1063" s="717"/>
    </row>
    <row r="1064" spans="1:52" s="62" customFormat="1" ht="15" customHeight="1" x14ac:dyDescent="0.15">
      <c r="A1064" s="564"/>
      <c r="B1064" s="555"/>
      <c r="C1064" s="568"/>
      <c r="D1064" s="568"/>
      <c r="E1064" s="568"/>
      <c r="F1064" s="568"/>
      <c r="G1064" s="568"/>
      <c r="H1064" s="568"/>
      <c r="I1064" s="568"/>
      <c r="J1064" s="568"/>
      <c r="K1064" s="568"/>
      <c r="L1064" s="568"/>
      <c r="M1064" s="568"/>
      <c r="N1064" s="568"/>
      <c r="O1064" s="568"/>
      <c r="P1064" s="568"/>
      <c r="Q1064" s="568"/>
      <c r="R1064" s="568"/>
      <c r="S1064" s="568"/>
      <c r="T1064" s="568"/>
      <c r="U1064" s="568"/>
      <c r="V1064" s="568"/>
      <c r="W1064" s="568"/>
      <c r="X1064" s="568"/>
      <c r="Y1064" s="568"/>
      <c r="Z1064" s="569"/>
      <c r="AA1064" s="569"/>
      <c r="AE1064" s="61"/>
      <c r="AF1064" s="61"/>
      <c r="AG1064" s="61"/>
      <c r="AH1064" s="61"/>
      <c r="AI1064" s="61"/>
      <c r="AJ1064" s="61"/>
      <c r="AK1064" s="61"/>
      <c r="AL1064" s="61"/>
      <c r="AM1064" s="61"/>
      <c r="AN1064" s="61"/>
      <c r="AO1064" s="61"/>
      <c r="AP1064" s="61"/>
      <c r="AQ1064" s="61"/>
      <c r="AR1064" s="61"/>
      <c r="AS1064" s="61"/>
      <c r="AT1064" s="61"/>
      <c r="AU1064" s="61"/>
      <c r="AV1064" s="61"/>
      <c r="AW1064" s="61"/>
      <c r="AX1064" s="61"/>
      <c r="AY1064" s="61"/>
      <c r="AZ1064" s="61"/>
    </row>
    <row r="1065" spans="1:52" ht="18" customHeight="1" x14ac:dyDescent="0.15">
      <c r="A1065" s="541" t="s">
        <v>682</v>
      </c>
      <c r="B1065" s="536"/>
      <c r="C1065" s="564"/>
      <c r="D1065" s="564"/>
      <c r="E1065" s="564"/>
      <c r="F1065" s="564"/>
      <c r="G1065" s="564"/>
      <c r="H1065" s="564"/>
      <c r="I1065" s="564"/>
      <c r="J1065" s="522"/>
      <c r="K1065" s="522"/>
      <c r="L1065" s="522"/>
      <c r="M1065" s="522"/>
      <c r="N1065" s="522"/>
      <c r="O1065" s="522"/>
      <c r="P1065" s="522"/>
      <c r="Q1065" s="522"/>
      <c r="R1065" s="522"/>
      <c r="S1065" s="523"/>
      <c r="T1065" s="523"/>
      <c r="U1065" s="523"/>
      <c r="V1065" s="523"/>
      <c r="W1065" s="523"/>
      <c r="X1065" s="523"/>
      <c r="Y1065" s="523"/>
      <c r="Z1065" s="574"/>
      <c r="AA1065" s="574"/>
    </row>
    <row r="1066" spans="1:52" ht="14.25" customHeight="1" x14ac:dyDescent="0.15">
      <c r="A1066" s="541"/>
      <c r="B1066" s="735" t="s">
        <v>16</v>
      </c>
      <c r="C1066" s="724" t="s">
        <v>676</v>
      </c>
      <c r="D1066" s="725"/>
      <c r="E1066" s="725"/>
      <c r="F1066" s="725"/>
      <c r="G1066" s="725"/>
      <c r="H1066" s="725"/>
      <c r="I1066" s="725"/>
      <c r="J1066" s="725"/>
      <c r="K1066" s="725"/>
      <c r="L1066" s="725"/>
      <c r="M1066" s="725"/>
      <c r="N1066" s="725"/>
      <c r="O1066" s="725"/>
      <c r="P1066" s="725"/>
      <c r="Q1066" s="725"/>
      <c r="R1066" s="725"/>
      <c r="S1066" s="725"/>
      <c r="T1066" s="725"/>
      <c r="U1066" s="725"/>
      <c r="V1066" s="725"/>
      <c r="W1066" s="725"/>
      <c r="X1066" s="725"/>
      <c r="Y1066" s="726"/>
      <c r="Z1066" s="714"/>
      <c r="AA1066" s="715"/>
    </row>
    <row r="1067" spans="1:52" ht="14.25" customHeight="1" x14ac:dyDescent="0.15">
      <c r="A1067" s="541"/>
      <c r="B1067" s="736"/>
      <c r="C1067" s="727"/>
      <c r="D1067" s="728"/>
      <c r="E1067" s="728"/>
      <c r="F1067" s="728"/>
      <c r="G1067" s="728"/>
      <c r="H1067" s="728"/>
      <c r="I1067" s="728"/>
      <c r="J1067" s="728"/>
      <c r="K1067" s="728"/>
      <c r="L1067" s="728"/>
      <c r="M1067" s="728"/>
      <c r="N1067" s="728"/>
      <c r="O1067" s="728"/>
      <c r="P1067" s="728"/>
      <c r="Q1067" s="728"/>
      <c r="R1067" s="728"/>
      <c r="S1067" s="728"/>
      <c r="T1067" s="728"/>
      <c r="U1067" s="728"/>
      <c r="V1067" s="728"/>
      <c r="W1067" s="728"/>
      <c r="X1067" s="728"/>
      <c r="Y1067" s="729"/>
      <c r="Z1067" s="716"/>
      <c r="AA1067" s="717"/>
    </row>
    <row r="1068" spans="1:52" ht="15" customHeight="1" x14ac:dyDescent="0.15">
      <c r="A1068" s="564"/>
      <c r="B1068" s="735" t="s">
        <v>7</v>
      </c>
      <c r="C1068" s="724" t="s">
        <v>677</v>
      </c>
      <c r="D1068" s="725"/>
      <c r="E1068" s="725"/>
      <c r="F1068" s="725"/>
      <c r="G1068" s="725"/>
      <c r="H1068" s="725"/>
      <c r="I1068" s="725"/>
      <c r="J1068" s="725"/>
      <c r="K1068" s="725"/>
      <c r="L1068" s="725"/>
      <c r="M1068" s="725"/>
      <c r="N1068" s="725"/>
      <c r="O1068" s="725"/>
      <c r="P1068" s="725"/>
      <c r="Q1068" s="725"/>
      <c r="R1068" s="725"/>
      <c r="S1068" s="725"/>
      <c r="T1068" s="725"/>
      <c r="U1068" s="725"/>
      <c r="V1068" s="725"/>
      <c r="W1068" s="725"/>
      <c r="X1068" s="725"/>
      <c r="Y1068" s="726"/>
      <c r="Z1068" s="714"/>
      <c r="AA1068" s="715"/>
    </row>
    <row r="1069" spans="1:52" ht="15" customHeight="1" x14ac:dyDescent="0.15">
      <c r="A1069" s="564"/>
      <c r="B1069" s="736"/>
      <c r="C1069" s="732"/>
      <c r="D1069" s="733"/>
      <c r="E1069" s="733"/>
      <c r="F1069" s="733"/>
      <c r="G1069" s="733"/>
      <c r="H1069" s="733"/>
      <c r="I1069" s="733"/>
      <c r="J1069" s="733"/>
      <c r="K1069" s="733"/>
      <c r="L1069" s="733"/>
      <c r="M1069" s="733"/>
      <c r="N1069" s="733"/>
      <c r="O1069" s="733"/>
      <c r="P1069" s="733"/>
      <c r="Q1069" s="733"/>
      <c r="R1069" s="733"/>
      <c r="S1069" s="733"/>
      <c r="T1069" s="733"/>
      <c r="U1069" s="733"/>
      <c r="V1069" s="733"/>
      <c r="W1069" s="733"/>
      <c r="X1069" s="733"/>
      <c r="Y1069" s="734"/>
      <c r="Z1069" s="716"/>
      <c r="AA1069" s="717"/>
    </row>
    <row r="1070" spans="1:52" ht="15" customHeight="1" x14ac:dyDescent="0.15">
      <c r="A1070" s="564"/>
      <c r="B1070" s="735" t="s">
        <v>17</v>
      </c>
      <c r="C1070" s="724" t="s">
        <v>678</v>
      </c>
      <c r="D1070" s="725"/>
      <c r="E1070" s="725"/>
      <c r="F1070" s="725"/>
      <c r="G1070" s="725"/>
      <c r="H1070" s="725"/>
      <c r="I1070" s="725"/>
      <c r="J1070" s="725"/>
      <c r="K1070" s="725"/>
      <c r="L1070" s="725"/>
      <c r="M1070" s="725"/>
      <c r="N1070" s="725"/>
      <c r="O1070" s="725"/>
      <c r="P1070" s="725"/>
      <c r="Q1070" s="725"/>
      <c r="R1070" s="725"/>
      <c r="S1070" s="725"/>
      <c r="T1070" s="725"/>
      <c r="U1070" s="725"/>
      <c r="V1070" s="725"/>
      <c r="W1070" s="725"/>
      <c r="X1070" s="725"/>
      <c r="Y1070" s="726"/>
      <c r="Z1070" s="714"/>
      <c r="AA1070" s="715"/>
    </row>
    <row r="1071" spans="1:52" ht="15" customHeight="1" x14ac:dyDescent="0.15">
      <c r="A1071" s="564"/>
      <c r="B1071" s="736"/>
      <c r="C1071" s="732"/>
      <c r="D1071" s="733"/>
      <c r="E1071" s="733"/>
      <c r="F1071" s="733"/>
      <c r="G1071" s="733"/>
      <c r="H1071" s="733"/>
      <c r="I1071" s="733"/>
      <c r="J1071" s="733"/>
      <c r="K1071" s="733"/>
      <c r="L1071" s="733"/>
      <c r="M1071" s="733"/>
      <c r="N1071" s="733"/>
      <c r="O1071" s="733"/>
      <c r="P1071" s="733"/>
      <c r="Q1071" s="733"/>
      <c r="R1071" s="733"/>
      <c r="S1071" s="733"/>
      <c r="T1071" s="733"/>
      <c r="U1071" s="733"/>
      <c r="V1071" s="733"/>
      <c r="W1071" s="733"/>
      <c r="X1071" s="733"/>
      <c r="Y1071" s="734"/>
      <c r="Z1071" s="716"/>
      <c r="AA1071" s="717"/>
    </row>
    <row r="1072" spans="1:52" ht="15" customHeight="1" x14ac:dyDescent="0.15">
      <c r="A1072" s="564"/>
      <c r="B1072" s="735" t="s">
        <v>9</v>
      </c>
      <c r="C1072" s="724" t="s">
        <v>679</v>
      </c>
      <c r="D1072" s="725"/>
      <c r="E1072" s="725"/>
      <c r="F1072" s="725"/>
      <c r="G1072" s="725"/>
      <c r="H1072" s="725"/>
      <c r="I1072" s="725"/>
      <c r="J1072" s="725"/>
      <c r="K1072" s="725"/>
      <c r="L1072" s="725"/>
      <c r="M1072" s="725"/>
      <c r="N1072" s="725"/>
      <c r="O1072" s="725"/>
      <c r="P1072" s="725"/>
      <c r="Q1072" s="725"/>
      <c r="R1072" s="725"/>
      <c r="S1072" s="725"/>
      <c r="T1072" s="725"/>
      <c r="U1072" s="725"/>
      <c r="V1072" s="725"/>
      <c r="W1072" s="725"/>
      <c r="X1072" s="725"/>
      <c r="Y1072" s="726"/>
      <c r="Z1072" s="714"/>
      <c r="AA1072" s="715"/>
    </row>
    <row r="1073" spans="1:52" ht="15" customHeight="1" x14ac:dyDescent="0.15">
      <c r="A1073" s="564"/>
      <c r="B1073" s="736"/>
      <c r="C1073" s="732"/>
      <c r="D1073" s="733"/>
      <c r="E1073" s="733"/>
      <c r="F1073" s="733"/>
      <c r="G1073" s="733"/>
      <c r="H1073" s="733"/>
      <c r="I1073" s="733"/>
      <c r="J1073" s="733"/>
      <c r="K1073" s="733"/>
      <c r="L1073" s="733"/>
      <c r="M1073" s="733"/>
      <c r="N1073" s="733"/>
      <c r="O1073" s="733"/>
      <c r="P1073" s="733"/>
      <c r="Q1073" s="733"/>
      <c r="R1073" s="733"/>
      <c r="S1073" s="733"/>
      <c r="T1073" s="733"/>
      <c r="U1073" s="733"/>
      <c r="V1073" s="733"/>
      <c r="W1073" s="733"/>
      <c r="X1073" s="733"/>
      <c r="Y1073" s="734"/>
      <c r="Z1073" s="716"/>
      <c r="AA1073" s="717"/>
    </row>
    <row r="1074" spans="1:52" s="62" customFormat="1" ht="15" customHeight="1" x14ac:dyDescent="0.15">
      <c r="A1074" s="564"/>
      <c r="B1074" s="555"/>
      <c r="C1074" s="568"/>
      <c r="D1074" s="568"/>
      <c r="E1074" s="568"/>
      <c r="F1074" s="568"/>
      <c r="G1074" s="568"/>
      <c r="H1074" s="568"/>
      <c r="I1074" s="568"/>
      <c r="J1074" s="568"/>
      <c r="K1074" s="568"/>
      <c r="L1074" s="568"/>
      <c r="M1074" s="568"/>
      <c r="N1074" s="568"/>
      <c r="O1074" s="568"/>
      <c r="P1074" s="568"/>
      <c r="Q1074" s="568"/>
      <c r="R1074" s="568"/>
      <c r="S1074" s="568"/>
      <c r="T1074" s="568"/>
      <c r="U1074" s="568"/>
      <c r="V1074" s="568"/>
      <c r="W1074" s="568"/>
      <c r="X1074" s="568"/>
      <c r="Y1074" s="568"/>
      <c r="Z1074" s="569"/>
      <c r="AA1074" s="569"/>
      <c r="AE1074" s="61"/>
      <c r="AF1074" s="61"/>
      <c r="AG1074" s="61"/>
      <c r="AH1074" s="61"/>
      <c r="AI1074" s="61"/>
      <c r="AJ1074" s="61"/>
      <c r="AK1074" s="61"/>
      <c r="AL1074" s="61"/>
      <c r="AM1074" s="61"/>
      <c r="AN1074" s="61"/>
      <c r="AO1074" s="61"/>
      <c r="AP1074" s="61"/>
      <c r="AQ1074" s="61"/>
      <c r="AR1074" s="61"/>
      <c r="AS1074" s="61"/>
      <c r="AT1074" s="61"/>
      <c r="AU1074" s="61"/>
      <c r="AV1074" s="61"/>
      <c r="AW1074" s="61"/>
      <c r="AX1074" s="61"/>
      <c r="AY1074" s="61"/>
      <c r="AZ1074" s="61"/>
    </row>
    <row r="1075" spans="1:52" ht="18" customHeight="1" x14ac:dyDescent="0.15">
      <c r="A1075" s="541" t="s">
        <v>683</v>
      </c>
      <c r="B1075" s="536"/>
      <c r="C1075" s="564"/>
      <c r="D1075" s="564"/>
      <c r="E1075" s="564"/>
      <c r="F1075" s="564"/>
      <c r="G1075" s="564"/>
      <c r="H1075" s="564"/>
      <c r="I1075" s="564"/>
      <c r="J1075" s="522"/>
      <c r="K1075" s="522"/>
      <c r="L1075" s="522"/>
      <c r="M1075" s="522"/>
      <c r="N1075" s="522"/>
      <c r="O1075" s="522"/>
      <c r="P1075" s="522"/>
      <c r="Q1075" s="522"/>
      <c r="R1075" s="522"/>
      <c r="S1075" s="523"/>
      <c r="T1075" s="523"/>
      <c r="U1075" s="523"/>
      <c r="V1075" s="523"/>
      <c r="W1075" s="523"/>
      <c r="X1075" s="523"/>
      <c r="Y1075" s="523"/>
      <c r="Z1075" s="574"/>
      <c r="AA1075" s="574"/>
    </row>
    <row r="1076" spans="1:52" ht="22.5" customHeight="1" x14ac:dyDescent="0.15">
      <c r="A1076" s="541"/>
      <c r="B1076" s="735" t="s">
        <v>16</v>
      </c>
      <c r="C1076" s="724" t="s">
        <v>680</v>
      </c>
      <c r="D1076" s="725"/>
      <c r="E1076" s="725"/>
      <c r="F1076" s="725"/>
      <c r="G1076" s="725"/>
      <c r="H1076" s="725"/>
      <c r="I1076" s="725"/>
      <c r="J1076" s="725"/>
      <c r="K1076" s="725"/>
      <c r="L1076" s="725"/>
      <c r="M1076" s="725"/>
      <c r="N1076" s="725"/>
      <c r="O1076" s="725"/>
      <c r="P1076" s="725"/>
      <c r="Q1076" s="725"/>
      <c r="R1076" s="725"/>
      <c r="S1076" s="725"/>
      <c r="T1076" s="725"/>
      <c r="U1076" s="725"/>
      <c r="V1076" s="725"/>
      <c r="W1076" s="725"/>
      <c r="X1076" s="725"/>
      <c r="Y1076" s="726"/>
      <c r="Z1076" s="714"/>
      <c r="AA1076" s="715"/>
    </row>
    <row r="1077" spans="1:52" ht="22.5" customHeight="1" x14ac:dyDescent="0.15">
      <c r="A1077" s="541"/>
      <c r="B1077" s="736"/>
      <c r="C1077" s="727"/>
      <c r="D1077" s="728"/>
      <c r="E1077" s="728"/>
      <c r="F1077" s="728"/>
      <c r="G1077" s="728"/>
      <c r="H1077" s="728"/>
      <c r="I1077" s="728"/>
      <c r="J1077" s="728"/>
      <c r="K1077" s="728"/>
      <c r="L1077" s="728"/>
      <c r="M1077" s="728"/>
      <c r="N1077" s="728"/>
      <c r="O1077" s="728"/>
      <c r="P1077" s="728"/>
      <c r="Q1077" s="728"/>
      <c r="R1077" s="728"/>
      <c r="S1077" s="728"/>
      <c r="T1077" s="728"/>
      <c r="U1077" s="728"/>
      <c r="V1077" s="728"/>
      <c r="W1077" s="728"/>
      <c r="X1077" s="728"/>
      <c r="Y1077" s="729"/>
      <c r="Z1077" s="716"/>
      <c r="AA1077" s="717"/>
    </row>
    <row r="1078" spans="1:52" ht="15" customHeight="1" x14ac:dyDescent="0.15">
      <c r="A1078" s="564"/>
      <c r="B1078" s="735" t="s">
        <v>7</v>
      </c>
      <c r="C1078" s="724" t="s">
        <v>681</v>
      </c>
      <c r="D1078" s="725"/>
      <c r="E1078" s="725"/>
      <c r="F1078" s="725"/>
      <c r="G1078" s="725"/>
      <c r="H1078" s="725"/>
      <c r="I1078" s="725"/>
      <c r="J1078" s="725"/>
      <c r="K1078" s="725"/>
      <c r="L1078" s="725"/>
      <c r="M1078" s="725"/>
      <c r="N1078" s="725"/>
      <c r="O1078" s="725"/>
      <c r="P1078" s="725"/>
      <c r="Q1078" s="725"/>
      <c r="R1078" s="725"/>
      <c r="S1078" s="725"/>
      <c r="T1078" s="725"/>
      <c r="U1078" s="725"/>
      <c r="V1078" s="725"/>
      <c r="W1078" s="725"/>
      <c r="X1078" s="725"/>
      <c r="Y1078" s="726"/>
      <c r="Z1078" s="714"/>
      <c r="AA1078" s="715"/>
    </row>
    <row r="1079" spans="1:52" ht="15" customHeight="1" x14ac:dyDescent="0.15">
      <c r="A1079" s="564"/>
      <c r="B1079" s="736"/>
      <c r="C1079" s="732"/>
      <c r="D1079" s="733"/>
      <c r="E1079" s="733"/>
      <c r="F1079" s="733"/>
      <c r="G1079" s="733"/>
      <c r="H1079" s="733"/>
      <c r="I1079" s="733"/>
      <c r="J1079" s="733"/>
      <c r="K1079" s="733"/>
      <c r="L1079" s="733"/>
      <c r="M1079" s="733"/>
      <c r="N1079" s="733"/>
      <c r="O1079" s="733"/>
      <c r="P1079" s="733"/>
      <c r="Q1079" s="733"/>
      <c r="R1079" s="733"/>
      <c r="S1079" s="733"/>
      <c r="T1079" s="733"/>
      <c r="U1079" s="733"/>
      <c r="V1079" s="733"/>
      <c r="W1079" s="733"/>
      <c r="X1079" s="733"/>
      <c r="Y1079" s="734"/>
      <c r="Z1079" s="716"/>
      <c r="AA1079" s="717"/>
    </row>
    <row r="1080" spans="1:52" s="51" customFormat="1" ht="30" customHeight="1" x14ac:dyDescent="0.15">
      <c r="A1080" s="555"/>
      <c r="B1080" s="555"/>
      <c r="C1080" s="677"/>
      <c r="D1080" s="677"/>
      <c r="E1080" s="677"/>
      <c r="F1080" s="677"/>
      <c r="G1080" s="677"/>
      <c r="H1080" s="677"/>
      <c r="I1080" s="677"/>
      <c r="J1080" s="677"/>
      <c r="K1080" s="677"/>
      <c r="L1080" s="677"/>
      <c r="M1080" s="677"/>
      <c r="N1080" s="677"/>
      <c r="O1080" s="677"/>
      <c r="P1080" s="677"/>
      <c r="Q1080" s="677"/>
      <c r="R1080" s="677"/>
      <c r="S1080" s="677"/>
      <c r="T1080" s="677"/>
      <c r="U1080" s="677"/>
      <c r="V1080" s="677"/>
      <c r="W1080" s="677"/>
      <c r="X1080" s="677"/>
      <c r="Y1080" s="677"/>
      <c r="Z1080" s="677"/>
      <c r="AA1080" s="677"/>
    </row>
    <row r="1081" spans="1:52" s="51" customFormat="1" ht="15" customHeight="1" x14ac:dyDescent="0.15">
      <c r="A1081" s="843" t="s">
        <v>894</v>
      </c>
      <c r="B1081" s="844"/>
      <c r="C1081" s="844"/>
      <c r="D1081" s="844"/>
      <c r="E1081" s="844"/>
      <c r="F1081" s="844"/>
      <c r="G1081" s="844"/>
      <c r="H1081" s="844"/>
      <c r="I1081" s="844"/>
      <c r="J1081" s="844"/>
      <c r="K1081" s="844"/>
      <c r="L1081" s="844"/>
      <c r="M1081" s="844"/>
      <c r="N1081" s="844"/>
      <c r="O1081" s="844"/>
      <c r="P1081" s="844"/>
      <c r="Q1081" s="844"/>
      <c r="R1081" s="844"/>
      <c r="S1081" s="844"/>
      <c r="T1081" s="844"/>
      <c r="U1081" s="844"/>
      <c r="V1081" s="844"/>
      <c r="W1081" s="844"/>
      <c r="X1081" s="844"/>
      <c r="Y1081" s="844"/>
      <c r="Z1081" s="844"/>
      <c r="AA1081" s="845"/>
    </row>
    <row r="1082" spans="1:52" s="62" customFormat="1" ht="15" customHeight="1" x14ac:dyDescent="0.15">
      <c r="A1082" s="846"/>
      <c r="B1082" s="847"/>
      <c r="C1082" s="847"/>
      <c r="D1082" s="847"/>
      <c r="E1082" s="847"/>
      <c r="F1082" s="847"/>
      <c r="G1082" s="847"/>
      <c r="H1082" s="847"/>
      <c r="I1082" s="847"/>
      <c r="J1082" s="847"/>
      <c r="K1082" s="847"/>
      <c r="L1082" s="847"/>
      <c r="M1082" s="847"/>
      <c r="N1082" s="847"/>
      <c r="O1082" s="847"/>
      <c r="P1082" s="847"/>
      <c r="Q1082" s="847"/>
      <c r="R1082" s="847"/>
      <c r="S1082" s="847"/>
      <c r="T1082" s="847"/>
      <c r="U1082" s="847"/>
      <c r="V1082" s="847"/>
      <c r="W1082" s="847"/>
      <c r="X1082" s="847"/>
      <c r="Y1082" s="847"/>
      <c r="Z1082" s="847"/>
      <c r="AA1082" s="848"/>
      <c r="AE1082" s="61"/>
      <c r="AF1082" s="61"/>
      <c r="AG1082" s="61"/>
      <c r="AH1082" s="61"/>
      <c r="AI1082" s="61"/>
      <c r="AJ1082" s="61"/>
      <c r="AK1082" s="61"/>
      <c r="AL1082" s="61"/>
      <c r="AM1082" s="61"/>
      <c r="AN1082" s="61"/>
      <c r="AO1082" s="61"/>
      <c r="AP1082" s="61"/>
      <c r="AQ1082" s="61"/>
      <c r="AR1082" s="61"/>
      <c r="AS1082" s="61"/>
      <c r="AT1082" s="61"/>
      <c r="AU1082" s="61"/>
      <c r="AV1082" s="61"/>
      <c r="AW1082" s="61"/>
      <c r="AX1082" s="61"/>
      <c r="AY1082" s="61"/>
      <c r="AZ1082" s="61"/>
    </row>
    <row r="1083" spans="1:52" s="62" customFormat="1" ht="12.75" customHeight="1" x14ac:dyDescent="0.15">
      <c r="A1083" s="846"/>
      <c r="B1083" s="847"/>
      <c r="C1083" s="847"/>
      <c r="D1083" s="847"/>
      <c r="E1083" s="847"/>
      <c r="F1083" s="847"/>
      <c r="G1083" s="847"/>
      <c r="H1083" s="847"/>
      <c r="I1083" s="847"/>
      <c r="J1083" s="847"/>
      <c r="K1083" s="847"/>
      <c r="L1083" s="847"/>
      <c r="M1083" s="847"/>
      <c r="N1083" s="847"/>
      <c r="O1083" s="847"/>
      <c r="P1083" s="847"/>
      <c r="Q1083" s="847"/>
      <c r="R1083" s="847"/>
      <c r="S1083" s="847"/>
      <c r="T1083" s="847"/>
      <c r="U1083" s="847"/>
      <c r="V1083" s="847"/>
      <c r="W1083" s="847"/>
      <c r="X1083" s="847"/>
      <c r="Y1083" s="847"/>
      <c r="Z1083" s="847"/>
      <c r="AA1083" s="848"/>
      <c r="AE1083" s="61"/>
      <c r="AF1083" s="61"/>
      <c r="AG1083" s="61"/>
      <c r="AH1083" s="61"/>
      <c r="AI1083" s="61"/>
      <c r="AJ1083" s="61"/>
      <c r="AK1083" s="61"/>
      <c r="AL1083" s="61"/>
      <c r="AM1083" s="61"/>
      <c r="AN1083" s="61"/>
      <c r="AO1083" s="61"/>
      <c r="AP1083" s="61"/>
      <c r="AQ1083" s="61"/>
      <c r="AR1083" s="61"/>
      <c r="AS1083" s="61"/>
      <c r="AT1083" s="61"/>
      <c r="AU1083" s="61"/>
      <c r="AV1083" s="61"/>
      <c r="AW1083" s="61"/>
      <c r="AX1083" s="61"/>
      <c r="AY1083" s="61"/>
      <c r="AZ1083" s="61"/>
    </row>
    <row r="1084" spans="1:52" s="62" customFormat="1" ht="18" customHeight="1" x14ac:dyDescent="0.15">
      <c r="A1084" s="846"/>
      <c r="B1084" s="847"/>
      <c r="C1084" s="847"/>
      <c r="D1084" s="847"/>
      <c r="E1084" s="847"/>
      <c r="F1084" s="847"/>
      <c r="G1084" s="847"/>
      <c r="H1084" s="847"/>
      <c r="I1084" s="847"/>
      <c r="J1084" s="847"/>
      <c r="K1084" s="847"/>
      <c r="L1084" s="847"/>
      <c r="M1084" s="847"/>
      <c r="N1084" s="847"/>
      <c r="O1084" s="847"/>
      <c r="P1084" s="847"/>
      <c r="Q1084" s="847"/>
      <c r="R1084" s="847"/>
      <c r="S1084" s="847"/>
      <c r="T1084" s="847"/>
      <c r="U1084" s="847"/>
      <c r="V1084" s="847"/>
      <c r="W1084" s="847"/>
      <c r="X1084" s="847"/>
      <c r="Y1084" s="847"/>
      <c r="Z1084" s="847"/>
      <c r="AA1084" s="848"/>
      <c r="AE1084" s="61"/>
      <c r="AF1084" s="61"/>
      <c r="AG1084" s="61"/>
      <c r="AH1084" s="61"/>
      <c r="AI1084" s="61"/>
      <c r="AJ1084" s="61"/>
      <c r="AK1084" s="61"/>
      <c r="AL1084" s="61"/>
      <c r="AM1084" s="61"/>
      <c r="AN1084" s="61"/>
      <c r="AO1084" s="61"/>
      <c r="AP1084" s="61"/>
      <c r="AQ1084" s="61"/>
      <c r="AR1084" s="61"/>
      <c r="AS1084" s="61"/>
      <c r="AT1084" s="61"/>
      <c r="AU1084" s="61"/>
      <c r="AV1084" s="61"/>
      <c r="AW1084" s="61"/>
      <c r="AX1084" s="61"/>
      <c r="AY1084" s="61"/>
      <c r="AZ1084" s="61"/>
    </row>
    <row r="1085" spans="1:52" s="62" customFormat="1" ht="15" customHeight="1" x14ac:dyDescent="0.15">
      <c r="A1085" s="849"/>
      <c r="B1085" s="850"/>
      <c r="C1085" s="850"/>
      <c r="D1085" s="850"/>
      <c r="E1085" s="850"/>
      <c r="F1085" s="850"/>
      <c r="G1085" s="850"/>
      <c r="H1085" s="850"/>
      <c r="I1085" s="850"/>
      <c r="J1085" s="850"/>
      <c r="K1085" s="850"/>
      <c r="L1085" s="850"/>
      <c r="M1085" s="850"/>
      <c r="N1085" s="850"/>
      <c r="O1085" s="850"/>
      <c r="P1085" s="850"/>
      <c r="Q1085" s="850"/>
      <c r="R1085" s="850"/>
      <c r="S1085" s="850"/>
      <c r="T1085" s="850"/>
      <c r="U1085" s="850"/>
      <c r="V1085" s="850"/>
      <c r="W1085" s="850"/>
      <c r="X1085" s="850"/>
      <c r="Y1085" s="850"/>
      <c r="Z1085" s="850"/>
      <c r="AA1085" s="851"/>
      <c r="AE1085" s="61"/>
      <c r="AF1085" s="61"/>
      <c r="AG1085" s="61"/>
      <c r="AH1085" s="61"/>
      <c r="AI1085" s="61"/>
      <c r="AJ1085" s="61"/>
      <c r="AK1085" s="61"/>
      <c r="AL1085" s="61"/>
      <c r="AM1085" s="61"/>
      <c r="AN1085" s="61"/>
      <c r="AO1085" s="61"/>
      <c r="AP1085" s="61"/>
      <c r="AQ1085" s="61"/>
      <c r="AR1085" s="61"/>
      <c r="AS1085" s="61"/>
      <c r="AT1085" s="61"/>
      <c r="AU1085" s="61"/>
      <c r="AV1085" s="61"/>
      <c r="AW1085" s="61"/>
      <c r="AX1085" s="61"/>
      <c r="AY1085" s="61"/>
      <c r="AZ1085" s="61"/>
    </row>
    <row r="1086" spans="1:52" s="62" customFormat="1" ht="15" customHeight="1" thickBot="1" x14ac:dyDescent="0.2">
      <c r="A1086" s="555"/>
      <c r="B1086" s="555"/>
      <c r="C1086" s="629"/>
      <c r="D1086" s="629"/>
      <c r="E1086" s="629"/>
      <c r="F1086" s="629"/>
      <c r="G1086" s="629"/>
      <c r="H1086" s="629"/>
      <c r="I1086" s="629"/>
      <c r="J1086" s="629"/>
      <c r="K1086" s="629"/>
      <c r="L1086" s="629"/>
      <c r="M1086" s="629"/>
      <c r="N1086" s="629"/>
      <c r="O1086" s="629"/>
      <c r="P1086" s="629"/>
      <c r="Q1086" s="629"/>
      <c r="R1086" s="629"/>
      <c r="S1086" s="629"/>
      <c r="T1086" s="629"/>
      <c r="U1086" s="629"/>
      <c r="V1086" s="629"/>
      <c r="W1086" s="629"/>
      <c r="X1086" s="629"/>
      <c r="Y1086" s="566"/>
      <c r="Z1086" s="566"/>
      <c r="AA1086" s="566"/>
      <c r="AE1086" s="61"/>
      <c r="AF1086" s="61"/>
      <c r="AG1086" s="61"/>
      <c r="AH1086" s="61"/>
      <c r="AI1086" s="61"/>
      <c r="AJ1086" s="61"/>
      <c r="AK1086" s="61"/>
      <c r="AL1086" s="61"/>
      <c r="AM1086" s="61"/>
      <c r="AN1086" s="61"/>
      <c r="AO1086" s="61"/>
      <c r="AP1086" s="61"/>
      <c r="AQ1086" s="61"/>
      <c r="AR1086" s="61"/>
      <c r="AS1086" s="61"/>
      <c r="AT1086" s="61"/>
      <c r="AU1086" s="61"/>
      <c r="AV1086" s="61"/>
      <c r="AW1086" s="61"/>
      <c r="AX1086" s="61"/>
      <c r="AY1086" s="61"/>
      <c r="AZ1086" s="61"/>
    </row>
    <row r="1087" spans="1:52" s="62" customFormat="1" ht="27" customHeight="1" thickTop="1" x14ac:dyDescent="0.15">
      <c r="A1087" s="1008" t="s">
        <v>895</v>
      </c>
      <c r="B1087" s="1009"/>
      <c r="C1087" s="1009"/>
      <c r="D1087" s="1009"/>
      <c r="E1087" s="1009"/>
      <c r="F1087" s="1009"/>
      <c r="G1087" s="1009"/>
      <c r="H1087" s="1009"/>
      <c r="I1087" s="1009"/>
      <c r="J1087" s="1009"/>
      <c r="K1087" s="1009"/>
      <c r="L1087" s="1009"/>
      <c r="M1087" s="1009"/>
      <c r="N1087" s="1009"/>
      <c r="O1087" s="1009"/>
      <c r="P1087" s="1009"/>
      <c r="Q1087" s="1009"/>
      <c r="R1087" s="1009"/>
      <c r="S1087" s="1009"/>
      <c r="T1087" s="1009"/>
      <c r="U1087" s="1009"/>
      <c r="V1087" s="1009"/>
      <c r="W1087" s="1009"/>
      <c r="X1087" s="1009"/>
      <c r="Y1087" s="1009"/>
      <c r="Z1087" s="1009"/>
      <c r="AA1087" s="1010"/>
      <c r="AE1087" s="61"/>
      <c r="AF1087" s="61"/>
      <c r="AG1087" s="61"/>
      <c r="AH1087" s="61"/>
      <c r="AI1087" s="61"/>
      <c r="AJ1087" s="61"/>
      <c r="AK1087" s="61"/>
      <c r="AL1087" s="61"/>
      <c r="AM1087" s="61"/>
      <c r="AN1087" s="61"/>
      <c r="AO1087" s="61"/>
      <c r="AP1087" s="61"/>
      <c r="AQ1087" s="61"/>
      <c r="AR1087" s="61"/>
      <c r="AS1087" s="61"/>
      <c r="AT1087" s="61"/>
      <c r="AU1087" s="61"/>
      <c r="AV1087" s="61"/>
      <c r="AW1087" s="61"/>
      <c r="AX1087" s="61"/>
      <c r="AY1087" s="61"/>
      <c r="AZ1087" s="61"/>
    </row>
    <row r="1088" spans="1:52" s="62" customFormat="1" ht="29.25" customHeight="1" x14ac:dyDescent="0.15">
      <c r="A1088" s="690" t="s">
        <v>44</v>
      </c>
      <c r="B1088" s="1011" t="s">
        <v>258</v>
      </c>
      <c r="C1088" s="1011"/>
      <c r="D1088" s="1011"/>
      <c r="E1088" s="1011"/>
      <c r="F1088" s="1011"/>
      <c r="G1088" s="1011"/>
      <c r="H1088" s="1011"/>
      <c r="I1088" s="1011"/>
      <c r="J1088" s="1011"/>
      <c r="K1088" s="1011"/>
      <c r="L1088" s="1011"/>
      <c r="M1088" s="1011"/>
      <c r="N1088" s="1011"/>
      <c r="O1088" s="1011"/>
      <c r="P1088" s="1011"/>
      <c r="Q1088" s="1011"/>
      <c r="R1088" s="1011"/>
      <c r="S1088" s="1011"/>
      <c r="T1088" s="1011"/>
      <c r="U1088" s="1011"/>
      <c r="V1088" s="1011"/>
      <c r="W1088" s="1011"/>
      <c r="X1088" s="1011"/>
      <c r="Y1088" s="1011"/>
      <c r="Z1088" s="1011"/>
      <c r="AA1088" s="1012"/>
      <c r="AE1088" s="61"/>
      <c r="AF1088" s="61"/>
      <c r="AG1088" s="61"/>
      <c r="AH1088" s="61"/>
      <c r="AI1088" s="61"/>
      <c r="AJ1088" s="61"/>
      <c r="AK1088" s="61"/>
      <c r="AL1088" s="61"/>
      <c r="AM1088" s="61"/>
      <c r="AN1088" s="61"/>
      <c r="AO1088" s="61"/>
      <c r="AP1088" s="61"/>
      <c r="AQ1088" s="61"/>
      <c r="AR1088" s="61"/>
      <c r="AS1088" s="61"/>
      <c r="AT1088" s="61"/>
      <c r="AU1088" s="61"/>
      <c r="AV1088" s="61"/>
      <c r="AW1088" s="61"/>
      <c r="AX1088" s="61"/>
      <c r="AY1088" s="61"/>
      <c r="AZ1088" s="61"/>
    </row>
    <row r="1089" spans="1:52" s="62" customFormat="1" ht="12" customHeight="1" x14ac:dyDescent="0.15">
      <c r="A1089" s="691" t="s">
        <v>44</v>
      </c>
      <c r="B1089" s="841" t="s">
        <v>28</v>
      </c>
      <c r="C1089" s="841"/>
      <c r="D1089" s="841"/>
      <c r="E1089" s="841"/>
      <c r="F1089" s="841"/>
      <c r="G1089" s="841"/>
      <c r="H1089" s="841"/>
      <c r="I1089" s="841"/>
      <c r="J1089" s="841"/>
      <c r="K1089" s="841"/>
      <c r="L1089" s="841"/>
      <c r="M1089" s="841"/>
      <c r="N1089" s="841"/>
      <c r="O1089" s="841"/>
      <c r="P1089" s="841"/>
      <c r="Q1089" s="841"/>
      <c r="R1089" s="841"/>
      <c r="S1089" s="841"/>
      <c r="T1089" s="841"/>
      <c r="U1089" s="841"/>
      <c r="V1089" s="841"/>
      <c r="W1089" s="841"/>
      <c r="X1089" s="841"/>
      <c r="Y1089" s="841"/>
      <c r="Z1089" s="841"/>
      <c r="AA1089" s="842"/>
      <c r="AE1089" s="61"/>
      <c r="AF1089" s="61"/>
      <c r="AG1089" s="61"/>
      <c r="AH1089" s="61"/>
      <c r="AI1089" s="61"/>
      <c r="AJ1089" s="61"/>
      <c r="AK1089" s="61"/>
      <c r="AL1089" s="61"/>
      <c r="AM1089" s="61"/>
      <c r="AN1089" s="61"/>
      <c r="AO1089" s="61"/>
      <c r="AP1089" s="61"/>
      <c r="AQ1089" s="61"/>
      <c r="AR1089" s="61"/>
      <c r="AS1089" s="61"/>
      <c r="AT1089" s="61"/>
      <c r="AU1089" s="61"/>
      <c r="AV1089" s="61"/>
      <c r="AW1089" s="61"/>
      <c r="AX1089" s="61"/>
      <c r="AY1089" s="61"/>
      <c r="AZ1089" s="61"/>
    </row>
    <row r="1090" spans="1:52" s="62" customFormat="1" ht="18.75" customHeight="1" x14ac:dyDescent="0.15">
      <c r="A1090" s="691" t="s">
        <v>45</v>
      </c>
      <c r="B1090" s="692" t="s">
        <v>74</v>
      </c>
      <c r="C1090" s="693"/>
      <c r="D1090" s="693"/>
      <c r="E1090" s="693"/>
      <c r="F1090" s="693"/>
      <c r="G1090" s="693"/>
      <c r="H1090" s="693"/>
      <c r="I1090" s="693"/>
      <c r="J1090" s="693"/>
      <c r="K1090" s="693"/>
      <c r="L1090" s="693"/>
      <c r="M1090" s="693"/>
      <c r="N1090" s="693"/>
      <c r="O1090" s="693"/>
      <c r="P1090" s="693"/>
      <c r="Q1090" s="693"/>
      <c r="R1090" s="693"/>
      <c r="S1090" s="693"/>
      <c r="T1090" s="693"/>
      <c r="U1090" s="693"/>
      <c r="V1090" s="693"/>
      <c r="W1090" s="693"/>
      <c r="X1090" s="693"/>
      <c r="Y1090" s="693"/>
      <c r="Z1090" s="693"/>
      <c r="AA1090" s="694"/>
      <c r="AE1090" s="61"/>
      <c r="AF1090" s="61"/>
      <c r="AG1090" s="61"/>
      <c r="AH1090" s="61"/>
      <c r="AI1090" s="61"/>
      <c r="AJ1090" s="61"/>
      <c r="AK1090" s="61"/>
      <c r="AL1090" s="61"/>
      <c r="AM1090" s="61"/>
      <c r="AN1090" s="61"/>
      <c r="AO1090" s="61"/>
      <c r="AP1090" s="61"/>
      <c r="AQ1090" s="61"/>
      <c r="AR1090" s="61"/>
      <c r="AS1090" s="61"/>
      <c r="AT1090" s="61"/>
      <c r="AU1090" s="61"/>
      <c r="AV1090" s="61"/>
      <c r="AW1090" s="61"/>
      <c r="AX1090" s="61"/>
      <c r="AY1090" s="61"/>
      <c r="AZ1090" s="61"/>
    </row>
    <row r="1091" spans="1:52" s="62" customFormat="1" ht="15" customHeight="1" x14ac:dyDescent="0.15">
      <c r="A1091" s="695"/>
      <c r="B1091" s="693" t="s">
        <v>65</v>
      </c>
      <c r="C1091" s="693"/>
      <c r="D1091" s="693"/>
      <c r="E1091" s="693"/>
      <c r="F1091" s="693"/>
      <c r="G1091" s="693"/>
      <c r="H1091" s="693"/>
      <c r="I1091" s="693"/>
      <c r="J1091" s="693"/>
      <c r="K1091" s="693"/>
      <c r="L1091" s="693"/>
      <c r="M1091" s="693"/>
      <c r="N1091" s="693"/>
      <c r="O1091" s="693"/>
      <c r="P1091" s="693"/>
      <c r="Q1091" s="693"/>
      <c r="R1091" s="693"/>
      <c r="S1091" s="693"/>
      <c r="T1091" s="693"/>
      <c r="U1091" s="693"/>
      <c r="V1091" s="693"/>
      <c r="W1091" s="693"/>
      <c r="X1091" s="693"/>
      <c r="Y1091" s="693"/>
      <c r="Z1091" s="693"/>
      <c r="AA1091" s="694"/>
      <c r="AE1091" s="61"/>
      <c r="AF1091" s="61"/>
      <c r="AG1091" s="61"/>
      <c r="AH1091" s="61"/>
      <c r="AI1091" s="61"/>
      <c r="AJ1091" s="61"/>
      <c r="AK1091" s="61"/>
      <c r="AL1091" s="61"/>
      <c r="AM1091" s="61"/>
      <c r="AN1091" s="61"/>
      <c r="AO1091" s="61"/>
      <c r="AP1091" s="61"/>
      <c r="AQ1091" s="61"/>
      <c r="AR1091" s="61"/>
      <c r="AS1091" s="61"/>
      <c r="AT1091" s="61"/>
      <c r="AU1091" s="61"/>
      <c r="AV1091" s="61"/>
      <c r="AW1091" s="61"/>
      <c r="AX1091" s="61"/>
      <c r="AY1091" s="61"/>
      <c r="AZ1091" s="61"/>
    </row>
    <row r="1092" spans="1:52" s="62" customFormat="1" ht="15" customHeight="1" x14ac:dyDescent="0.15">
      <c r="A1092" s="695"/>
      <c r="B1092" s="693" t="s">
        <v>298</v>
      </c>
      <c r="C1092" s="693"/>
      <c r="D1092" s="693"/>
      <c r="E1092" s="693"/>
      <c r="F1092" s="693"/>
      <c r="G1092" s="693"/>
      <c r="H1092" s="693"/>
      <c r="I1092" s="693"/>
      <c r="J1092" s="693"/>
      <c r="K1092" s="693"/>
      <c r="L1092" s="693"/>
      <c r="M1092" s="693"/>
      <c r="N1092" s="693"/>
      <c r="O1092" s="693"/>
      <c r="P1092" s="693"/>
      <c r="Q1092" s="693"/>
      <c r="R1092" s="693"/>
      <c r="S1092" s="693"/>
      <c r="T1092" s="693"/>
      <c r="U1092" s="693"/>
      <c r="V1092" s="693"/>
      <c r="W1092" s="693"/>
      <c r="X1092" s="693"/>
      <c r="Y1092" s="693"/>
      <c r="Z1092" s="693"/>
      <c r="AA1092" s="694"/>
      <c r="AE1092" s="61"/>
      <c r="AF1092" s="61"/>
      <c r="AG1092" s="61"/>
      <c r="AH1092" s="61"/>
      <c r="AI1092" s="61"/>
      <c r="AJ1092" s="61"/>
      <c r="AK1092" s="61"/>
      <c r="AL1092" s="61"/>
      <c r="AM1092" s="61"/>
      <c r="AN1092" s="61"/>
      <c r="AO1092" s="61"/>
      <c r="AP1092" s="61"/>
      <c r="AQ1092" s="61"/>
      <c r="AR1092" s="61"/>
      <c r="AS1092" s="61"/>
      <c r="AT1092" s="61"/>
      <c r="AU1092" s="61"/>
      <c r="AV1092" s="61"/>
      <c r="AW1092" s="61"/>
      <c r="AX1092" s="61"/>
      <c r="AY1092" s="61"/>
      <c r="AZ1092" s="61"/>
    </row>
    <row r="1093" spans="1:52" ht="17.25" customHeight="1" thickBot="1" x14ac:dyDescent="0.2">
      <c r="A1093" s="1005" t="s">
        <v>873</v>
      </c>
      <c r="B1093" s="1006"/>
      <c r="C1093" s="1006"/>
      <c r="D1093" s="1006"/>
      <c r="E1093" s="1006"/>
      <c r="F1093" s="1006"/>
      <c r="G1093" s="1006"/>
      <c r="H1093" s="1006"/>
      <c r="I1093" s="1006"/>
      <c r="J1093" s="1006"/>
      <c r="K1093" s="1006"/>
      <c r="L1093" s="1006"/>
      <c r="M1093" s="1006"/>
      <c r="N1093" s="1006"/>
      <c r="O1093" s="1006"/>
      <c r="P1093" s="1006"/>
      <c r="Q1093" s="1006"/>
      <c r="R1093" s="1006"/>
      <c r="S1093" s="1006"/>
      <c r="T1093" s="1006"/>
      <c r="U1093" s="1006"/>
      <c r="V1093" s="1006"/>
      <c r="W1093" s="1006"/>
      <c r="X1093" s="1006"/>
      <c r="Y1093" s="1006"/>
      <c r="Z1093" s="1006"/>
      <c r="AA1093" s="1007"/>
    </row>
    <row r="1094" spans="1:52" s="51" customFormat="1" ht="13.5" customHeight="1" thickTop="1" x14ac:dyDescent="0.15">
      <c r="A1094" s="72"/>
      <c r="B1094" s="72"/>
      <c r="C1094" s="72"/>
      <c r="D1094" s="72"/>
      <c r="E1094" s="72"/>
      <c r="F1094" s="72"/>
      <c r="G1094" s="72"/>
      <c r="H1094" s="72"/>
      <c r="I1094" s="73"/>
      <c r="J1094" s="73"/>
      <c r="K1094" s="73"/>
      <c r="L1094" s="73"/>
      <c r="M1094" s="73"/>
      <c r="N1094" s="73"/>
      <c r="O1094" s="73"/>
      <c r="P1094" s="73"/>
      <c r="Q1094" s="73"/>
      <c r="R1094" s="73"/>
      <c r="S1094" s="73"/>
      <c r="T1094" s="73"/>
      <c r="U1094" s="73"/>
      <c r="V1094" s="73"/>
      <c r="W1094" s="73"/>
      <c r="X1094" s="73"/>
      <c r="Y1094" s="50"/>
      <c r="Z1094" s="50"/>
      <c r="AA1094" s="50"/>
      <c r="AG1094" s="63"/>
      <c r="AH1094" s="63"/>
      <c r="AI1094" s="63"/>
      <c r="AJ1094" s="63"/>
      <c r="AK1094" s="63"/>
      <c r="AL1094" s="63"/>
      <c r="AM1094" s="63"/>
      <c r="AN1094" s="63"/>
      <c r="AO1094" s="63"/>
      <c r="AP1094" s="63"/>
      <c r="AQ1094" s="63"/>
      <c r="AR1094" s="63"/>
      <c r="AS1094" s="63"/>
      <c r="AT1094" s="63"/>
      <c r="AU1094" s="63"/>
      <c r="AV1094" s="63"/>
      <c r="AW1094" s="63"/>
      <c r="AX1094" s="63"/>
      <c r="AY1094" s="63"/>
      <c r="AZ1094" s="63"/>
    </row>
    <row r="1095" spans="1:52" s="51" customFormat="1" ht="13.5" customHeight="1" x14ac:dyDescent="0.15">
      <c r="A1095" s="72"/>
      <c r="B1095" s="72"/>
      <c r="C1095" s="72"/>
      <c r="D1095" s="72"/>
      <c r="E1095" s="72"/>
      <c r="F1095" s="72"/>
      <c r="G1095" s="72"/>
      <c r="H1095" s="72"/>
      <c r="I1095" s="73"/>
      <c r="J1095" s="73"/>
      <c r="K1095" s="73"/>
      <c r="L1095" s="73"/>
      <c r="M1095" s="73"/>
      <c r="N1095" s="73"/>
      <c r="O1095" s="73"/>
      <c r="P1095" s="73"/>
      <c r="Q1095" s="73"/>
      <c r="R1095" s="73"/>
      <c r="S1095" s="73"/>
      <c r="T1095" s="73"/>
      <c r="U1095" s="73"/>
      <c r="V1095" s="73"/>
      <c r="W1095" s="73"/>
      <c r="X1095" s="73"/>
      <c r="Y1095" s="50"/>
      <c r="Z1095" s="50"/>
      <c r="AA1095" s="50"/>
      <c r="AG1095" s="63"/>
      <c r="AH1095" s="63"/>
      <c r="AI1095" s="63"/>
      <c r="AJ1095" s="63"/>
      <c r="AK1095" s="63"/>
      <c r="AL1095" s="63"/>
      <c r="AM1095" s="63"/>
      <c r="AN1095" s="63"/>
      <c r="AO1095" s="63"/>
      <c r="AP1095" s="63"/>
      <c r="AQ1095" s="63"/>
      <c r="AR1095" s="63"/>
      <c r="AS1095" s="63"/>
      <c r="AT1095" s="63"/>
      <c r="AU1095" s="63"/>
      <c r="AV1095" s="63"/>
      <c r="AW1095" s="63"/>
      <c r="AX1095" s="63"/>
      <c r="AY1095" s="63"/>
      <c r="AZ1095" s="63"/>
    </row>
    <row r="1096" spans="1:52" s="51" customFormat="1" ht="13.5" customHeight="1" x14ac:dyDescent="0.15">
      <c r="A1096" s="72"/>
      <c r="B1096" s="72"/>
      <c r="C1096" s="72"/>
      <c r="D1096" s="72"/>
      <c r="E1096" s="72"/>
      <c r="F1096" s="72"/>
      <c r="G1096" s="72"/>
      <c r="H1096" s="72"/>
      <c r="I1096" s="73"/>
      <c r="J1096" s="73"/>
      <c r="K1096" s="73"/>
      <c r="L1096" s="73"/>
      <c r="M1096" s="73"/>
      <c r="N1096" s="73"/>
      <c r="O1096" s="73"/>
      <c r="P1096" s="73"/>
      <c r="Q1096" s="73"/>
      <c r="R1096" s="73"/>
      <c r="S1096" s="73"/>
      <c r="T1096" s="73"/>
      <c r="U1096" s="73"/>
      <c r="V1096" s="73"/>
      <c r="W1096" s="73"/>
      <c r="X1096" s="73"/>
      <c r="Y1096" s="50"/>
      <c r="Z1096" s="50"/>
      <c r="AA1096" s="50"/>
      <c r="AE1096" s="63"/>
      <c r="AF1096" s="63"/>
      <c r="AG1096" s="63"/>
      <c r="AH1096" s="63"/>
      <c r="AI1096" s="63"/>
      <c r="AJ1096" s="63"/>
      <c r="AK1096" s="63"/>
      <c r="AL1096" s="63"/>
      <c r="AM1096" s="63"/>
      <c r="AN1096" s="63"/>
      <c r="AO1096" s="63"/>
      <c r="AP1096" s="63"/>
      <c r="AQ1096" s="63"/>
      <c r="AR1096" s="63"/>
      <c r="AS1096" s="63"/>
      <c r="AT1096" s="63"/>
      <c r="AU1096" s="63"/>
      <c r="AV1096" s="63"/>
      <c r="AW1096" s="63"/>
      <c r="AX1096" s="63"/>
      <c r="AY1096" s="63"/>
      <c r="AZ1096" s="63"/>
    </row>
    <row r="1097" spans="1:52" s="51" customFormat="1" ht="13.5" customHeight="1" x14ac:dyDescent="0.15">
      <c r="A1097" s="72"/>
      <c r="B1097" s="72"/>
      <c r="C1097" s="72"/>
      <c r="D1097" s="72"/>
      <c r="E1097" s="72"/>
      <c r="F1097" s="72"/>
      <c r="G1097" s="72"/>
      <c r="H1097" s="72"/>
      <c r="I1097" s="73"/>
      <c r="J1097" s="73"/>
      <c r="K1097" s="73"/>
      <c r="L1097" s="73"/>
      <c r="M1097" s="73"/>
      <c r="N1097" s="73"/>
      <c r="O1097" s="73"/>
      <c r="P1097" s="73"/>
      <c r="Q1097" s="73"/>
      <c r="R1097" s="73"/>
      <c r="S1097" s="73"/>
      <c r="T1097" s="73"/>
      <c r="U1097" s="73"/>
      <c r="V1097" s="73"/>
      <c r="W1097" s="73"/>
      <c r="X1097" s="73"/>
      <c r="Y1097" s="50"/>
      <c r="Z1097" s="50"/>
      <c r="AA1097" s="50"/>
      <c r="AE1097" s="63"/>
      <c r="AF1097" s="63"/>
      <c r="AG1097" s="63"/>
      <c r="AH1097" s="63"/>
      <c r="AI1097" s="63"/>
      <c r="AJ1097" s="63"/>
      <c r="AK1097" s="63"/>
      <c r="AL1097" s="63"/>
      <c r="AM1097" s="63"/>
      <c r="AN1097" s="63"/>
      <c r="AO1097" s="63"/>
      <c r="AP1097" s="63"/>
      <c r="AQ1097" s="63"/>
      <c r="AR1097" s="63"/>
      <c r="AS1097" s="63"/>
      <c r="AT1097" s="63"/>
      <c r="AU1097" s="63"/>
      <c r="AV1097" s="63"/>
      <c r="AW1097" s="63"/>
      <c r="AX1097" s="63"/>
      <c r="AY1097" s="63"/>
      <c r="AZ1097" s="63"/>
    </row>
    <row r="1098" spans="1:52" s="61" customFormat="1" ht="13.5" customHeight="1" x14ac:dyDescent="0.15">
      <c r="A1098" s="72"/>
      <c r="B1098" s="72"/>
      <c r="C1098" s="72"/>
      <c r="D1098" s="72"/>
      <c r="E1098" s="72"/>
      <c r="F1098" s="72"/>
      <c r="G1098" s="72"/>
      <c r="H1098" s="72"/>
      <c r="I1098" s="73"/>
      <c r="J1098" s="73"/>
      <c r="K1098" s="73"/>
      <c r="L1098" s="73"/>
      <c r="M1098" s="73"/>
      <c r="N1098" s="73"/>
      <c r="O1098" s="73"/>
      <c r="P1098" s="73"/>
      <c r="Q1098" s="73"/>
      <c r="R1098" s="73"/>
      <c r="S1098" s="73"/>
      <c r="T1098" s="73"/>
      <c r="U1098" s="73"/>
      <c r="V1098" s="73"/>
      <c r="W1098" s="73"/>
      <c r="X1098" s="73"/>
      <c r="Y1098" s="50"/>
      <c r="Z1098" s="50"/>
      <c r="AA1098" s="50"/>
      <c r="AE1098" s="62"/>
      <c r="AF1098" s="62"/>
      <c r="AG1098" s="62"/>
      <c r="AH1098" s="62"/>
      <c r="AI1098" s="62"/>
      <c r="AJ1098" s="62"/>
      <c r="AK1098" s="62"/>
      <c r="AL1098" s="62"/>
      <c r="AM1098" s="62"/>
      <c r="AN1098" s="62"/>
      <c r="AO1098" s="62"/>
      <c r="AP1098" s="62"/>
      <c r="AQ1098" s="62"/>
      <c r="AR1098" s="62"/>
      <c r="AS1098" s="62"/>
      <c r="AT1098" s="62"/>
      <c r="AU1098" s="62"/>
      <c r="AV1098" s="62"/>
      <c r="AW1098" s="62"/>
      <c r="AX1098" s="62"/>
      <c r="AY1098" s="62"/>
      <c r="AZ1098" s="62"/>
    </row>
    <row r="1099" spans="1:52" ht="11.25" customHeight="1" x14ac:dyDescent="0.15">
      <c r="A1099" s="74"/>
      <c r="B1099" s="74"/>
      <c r="C1099" s="74"/>
      <c r="D1099" s="72"/>
      <c r="E1099" s="72"/>
      <c r="F1099" s="72"/>
      <c r="G1099" s="72"/>
      <c r="H1099" s="72"/>
      <c r="I1099" s="73"/>
      <c r="J1099" s="73"/>
      <c r="K1099" s="73"/>
      <c r="L1099" s="73"/>
      <c r="M1099" s="73"/>
      <c r="N1099" s="73"/>
      <c r="O1099" s="73"/>
      <c r="P1099" s="73"/>
      <c r="Q1099" s="73"/>
      <c r="R1099" s="73"/>
      <c r="S1099" s="73"/>
      <c r="T1099" s="73"/>
      <c r="U1099" s="73"/>
      <c r="V1099" s="73"/>
      <c r="W1099" s="73"/>
      <c r="X1099" s="73"/>
      <c r="Y1099" s="50"/>
      <c r="Z1099" s="50"/>
      <c r="AA1099" s="50"/>
      <c r="AE1099" s="53"/>
      <c r="AF1099" s="53"/>
      <c r="AG1099" s="53"/>
      <c r="AH1099" s="53"/>
      <c r="AI1099" s="53"/>
      <c r="AJ1099" s="53"/>
      <c r="AK1099" s="53"/>
      <c r="AL1099" s="53"/>
      <c r="AM1099" s="53"/>
      <c r="AN1099" s="53"/>
      <c r="AO1099" s="53"/>
      <c r="AP1099" s="53"/>
      <c r="AQ1099" s="53"/>
      <c r="AR1099" s="53"/>
      <c r="AS1099" s="53"/>
      <c r="AT1099" s="53"/>
      <c r="AU1099" s="53"/>
      <c r="AV1099" s="53"/>
      <c r="AW1099" s="53"/>
      <c r="AX1099" s="53"/>
      <c r="AY1099" s="53"/>
      <c r="AZ1099" s="53"/>
    </row>
    <row r="1100" spans="1:52" ht="30" customHeight="1" x14ac:dyDescent="0.15">
      <c r="A1100" s="72"/>
      <c r="B1100" s="72"/>
      <c r="C1100" s="72"/>
      <c r="D1100" s="72"/>
      <c r="E1100" s="72"/>
      <c r="F1100" s="72"/>
      <c r="G1100" s="72"/>
      <c r="H1100" s="72"/>
      <c r="I1100" s="73"/>
      <c r="J1100" s="73"/>
      <c r="K1100" s="73"/>
      <c r="L1100" s="73"/>
      <c r="M1100" s="73"/>
      <c r="N1100" s="73"/>
      <c r="O1100" s="73"/>
      <c r="P1100" s="73"/>
      <c r="Q1100" s="73"/>
      <c r="R1100" s="73"/>
      <c r="S1100" s="73"/>
      <c r="T1100" s="73"/>
      <c r="U1100" s="73"/>
      <c r="V1100" s="73"/>
      <c r="W1100" s="73"/>
      <c r="X1100" s="73"/>
      <c r="Y1100" s="50"/>
      <c r="Z1100" s="50"/>
      <c r="AA1100" s="50"/>
      <c r="AE1100" s="71"/>
      <c r="AF1100" s="71"/>
      <c r="AG1100" s="71"/>
      <c r="AH1100" s="71"/>
      <c r="AI1100" s="71"/>
      <c r="AJ1100" s="71"/>
      <c r="AK1100" s="71"/>
      <c r="AL1100" s="71"/>
      <c r="AM1100" s="71"/>
      <c r="AN1100" s="71"/>
      <c r="AO1100" s="71"/>
      <c r="AP1100" s="71"/>
      <c r="AQ1100" s="71"/>
      <c r="AR1100" s="71"/>
      <c r="AS1100" s="71"/>
      <c r="AT1100" s="71"/>
      <c r="AU1100" s="71"/>
      <c r="AV1100" s="71"/>
      <c r="AW1100" s="71"/>
      <c r="AX1100" s="71"/>
      <c r="AY1100" s="71"/>
      <c r="AZ1100" s="71"/>
    </row>
    <row r="1101" spans="1:52" s="68" customFormat="1" ht="27" customHeight="1" x14ac:dyDescent="0.15">
      <c r="A1101" s="48"/>
      <c r="B1101" s="72"/>
      <c r="C1101" s="72"/>
      <c r="D1101" s="72"/>
      <c r="E1101" s="72"/>
      <c r="F1101" s="72"/>
      <c r="G1101" s="72"/>
      <c r="H1101" s="72"/>
      <c r="I1101" s="73"/>
      <c r="J1101" s="73"/>
      <c r="K1101" s="73"/>
      <c r="L1101" s="73"/>
      <c r="M1101" s="73"/>
      <c r="N1101" s="73"/>
      <c r="O1101" s="73"/>
      <c r="P1101" s="73"/>
      <c r="Q1101" s="73"/>
      <c r="R1101" s="73"/>
      <c r="S1101" s="73"/>
      <c r="T1101" s="73"/>
      <c r="U1101" s="73"/>
      <c r="V1101" s="73"/>
      <c r="W1101" s="73"/>
      <c r="X1101" s="73"/>
      <c r="Y1101" s="50"/>
      <c r="Z1101" s="50"/>
      <c r="AA1101" s="50"/>
      <c r="AE1101" s="468"/>
      <c r="AF1101" s="468"/>
      <c r="AG1101" s="468"/>
      <c r="AH1101" s="468"/>
      <c r="AI1101" s="468"/>
      <c r="AJ1101" s="468"/>
      <c r="AK1101" s="468"/>
      <c r="AL1101" s="468"/>
      <c r="AM1101" s="468"/>
      <c r="AN1101" s="468"/>
      <c r="AO1101" s="468"/>
      <c r="AP1101" s="468"/>
      <c r="AQ1101" s="468"/>
      <c r="AR1101" s="468"/>
      <c r="AS1101" s="468"/>
      <c r="AT1101" s="468"/>
      <c r="AU1101" s="468"/>
      <c r="AV1101" s="468"/>
      <c r="AW1101" s="468"/>
      <c r="AX1101" s="468"/>
      <c r="AY1101" s="468"/>
      <c r="AZ1101" s="468"/>
    </row>
    <row r="1102" spans="1:52" s="69" customFormat="1" ht="28.5" customHeight="1" x14ac:dyDescent="0.15">
      <c r="A1102" s="72"/>
      <c r="B1102" s="72"/>
      <c r="C1102" s="72"/>
      <c r="D1102" s="72"/>
      <c r="E1102" s="72"/>
      <c r="F1102" s="72"/>
      <c r="G1102" s="72"/>
      <c r="H1102" s="72"/>
      <c r="I1102" s="73"/>
      <c r="J1102" s="73"/>
      <c r="K1102" s="73"/>
      <c r="L1102" s="73"/>
      <c r="M1102" s="73"/>
      <c r="N1102" s="73"/>
      <c r="O1102" s="73"/>
      <c r="P1102" s="73"/>
      <c r="Q1102" s="73"/>
      <c r="R1102" s="73"/>
      <c r="S1102" s="73"/>
      <c r="T1102" s="73"/>
      <c r="U1102" s="73"/>
      <c r="V1102" s="73"/>
      <c r="W1102" s="73"/>
      <c r="X1102" s="73"/>
      <c r="Y1102" s="50"/>
      <c r="Z1102" s="50"/>
      <c r="AA1102" s="50"/>
      <c r="AE1102" s="469"/>
      <c r="AF1102" s="469"/>
      <c r="AG1102" s="469"/>
      <c r="AH1102" s="469"/>
      <c r="AI1102" s="469"/>
      <c r="AJ1102" s="469"/>
      <c r="AK1102" s="469"/>
      <c r="AL1102" s="469"/>
      <c r="AM1102" s="469"/>
      <c r="AN1102" s="469"/>
      <c r="AO1102" s="469"/>
      <c r="AP1102" s="469"/>
      <c r="AQ1102" s="469"/>
      <c r="AR1102" s="469"/>
      <c r="AS1102" s="469"/>
      <c r="AT1102" s="469"/>
      <c r="AU1102" s="469"/>
      <c r="AV1102" s="469"/>
      <c r="AW1102" s="469"/>
      <c r="AX1102" s="469"/>
      <c r="AY1102" s="469"/>
      <c r="AZ1102" s="469"/>
    </row>
    <row r="1103" spans="1:52" s="70" customFormat="1" x14ac:dyDescent="0.15">
      <c r="A1103" s="72"/>
      <c r="B1103" s="49"/>
      <c r="C1103" s="49"/>
      <c r="D1103" s="49"/>
      <c r="E1103" s="49"/>
      <c r="F1103" s="72"/>
      <c r="G1103" s="72"/>
      <c r="H1103" s="72"/>
      <c r="I1103" s="73"/>
      <c r="J1103" s="73"/>
      <c r="K1103" s="73"/>
      <c r="L1103" s="73"/>
      <c r="M1103" s="73"/>
      <c r="N1103" s="73"/>
      <c r="O1103" s="73"/>
      <c r="P1103" s="73"/>
      <c r="Q1103" s="73"/>
      <c r="R1103" s="73"/>
      <c r="S1103" s="73"/>
      <c r="T1103" s="73"/>
      <c r="U1103" s="73"/>
      <c r="V1103" s="73"/>
      <c r="W1103" s="73"/>
      <c r="X1103" s="73"/>
      <c r="Y1103" s="50"/>
      <c r="Z1103" s="50"/>
      <c r="AA1103" s="50"/>
      <c r="AE1103" s="65"/>
      <c r="AF1103" s="65"/>
      <c r="AG1103" s="65"/>
      <c r="AH1103" s="65"/>
      <c r="AI1103" s="65"/>
      <c r="AJ1103" s="65"/>
      <c r="AK1103" s="65"/>
      <c r="AL1103" s="65"/>
      <c r="AM1103" s="65"/>
      <c r="AN1103" s="65"/>
      <c r="AO1103" s="65"/>
      <c r="AP1103" s="65"/>
      <c r="AQ1103" s="65"/>
      <c r="AR1103" s="65"/>
      <c r="AS1103" s="65"/>
      <c r="AT1103" s="65"/>
      <c r="AU1103" s="65"/>
      <c r="AV1103" s="65"/>
      <c r="AW1103" s="65"/>
      <c r="AX1103" s="65"/>
      <c r="AY1103" s="65"/>
      <c r="AZ1103" s="65"/>
    </row>
    <row r="1104" spans="1:52" s="70" customFormat="1" x14ac:dyDescent="0.15">
      <c r="A1104" s="72"/>
      <c r="B1104" s="49"/>
      <c r="C1104" s="49"/>
      <c r="D1104" s="49"/>
      <c r="E1104" s="49"/>
      <c r="F1104" s="72"/>
      <c r="G1104" s="72"/>
      <c r="H1104" s="72"/>
      <c r="I1104" s="73"/>
      <c r="J1104" s="73"/>
      <c r="K1104" s="73"/>
      <c r="L1104" s="73"/>
      <c r="M1104" s="73"/>
      <c r="N1104" s="73"/>
      <c r="O1104" s="73"/>
      <c r="P1104" s="73"/>
      <c r="Q1104" s="73"/>
      <c r="R1104" s="73"/>
      <c r="S1104" s="73"/>
      <c r="T1104" s="73"/>
      <c r="U1104" s="73"/>
      <c r="V1104" s="73"/>
      <c r="W1104" s="73"/>
      <c r="X1104" s="73"/>
      <c r="Y1104" s="50"/>
      <c r="Z1104" s="50"/>
      <c r="AA1104" s="50"/>
      <c r="AE1104" s="65"/>
      <c r="AF1104" s="65"/>
      <c r="AG1104" s="65"/>
      <c r="AH1104" s="65"/>
      <c r="AI1104" s="65"/>
      <c r="AJ1104" s="65"/>
      <c r="AK1104" s="65"/>
      <c r="AL1104" s="65"/>
      <c r="AM1104" s="65"/>
      <c r="AN1104" s="65"/>
      <c r="AO1104" s="65"/>
      <c r="AP1104" s="65"/>
      <c r="AQ1104" s="65"/>
      <c r="AR1104" s="65"/>
      <c r="AS1104" s="65"/>
      <c r="AT1104" s="65"/>
      <c r="AU1104" s="65"/>
      <c r="AV1104" s="65"/>
      <c r="AW1104" s="65"/>
      <c r="AX1104" s="65"/>
      <c r="AY1104" s="65"/>
      <c r="AZ1104" s="65"/>
    </row>
    <row r="1105" spans="1:52" s="70" customFormat="1" x14ac:dyDescent="0.15">
      <c r="A1105" s="72"/>
      <c r="B1105" s="49"/>
      <c r="C1105" s="49"/>
      <c r="D1105" s="49"/>
      <c r="E1105" s="49"/>
      <c r="F1105" s="72"/>
      <c r="G1105" s="72"/>
      <c r="H1105" s="72"/>
      <c r="I1105" s="73"/>
      <c r="J1105" s="73"/>
      <c r="K1105" s="73"/>
      <c r="L1105" s="73"/>
      <c r="M1105" s="73"/>
      <c r="N1105" s="73"/>
      <c r="O1105" s="73"/>
      <c r="P1105" s="73"/>
      <c r="Q1105" s="73"/>
      <c r="R1105" s="73"/>
      <c r="S1105" s="73"/>
      <c r="T1105" s="73"/>
      <c r="U1105" s="73"/>
      <c r="V1105" s="73"/>
      <c r="W1105" s="73"/>
      <c r="X1105" s="73"/>
      <c r="Y1105" s="50"/>
      <c r="Z1105" s="50"/>
      <c r="AA1105" s="50"/>
      <c r="AE1105" s="65"/>
      <c r="AF1105" s="65"/>
      <c r="AG1105" s="65"/>
      <c r="AH1105" s="65"/>
      <c r="AI1105" s="65"/>
      <c r="AJ1105" s="65"/>
      <c r="AK1105" s="65"/>
      <c r="AL1105" s="65"/>
      <c r="AM1105" s="65"/>
      <c r="AN1105" s="65"/>
      <c r="AO1105" s="65"/>
      <c r="AP1105" s="65"/>
      <c r="AQ1105" s="65"/>
      <c r="AR1105" s="65"/>
      <c r="AS1105" s="65"/>
      <c r="AT1105" s="65"/>
      <c r="AU1105" s="65"/>
      <c r="AV1105" s="65"/>
      <c r="AW1105" s="65"/>
      <c r="AX1105" s="65"/>
      <c r="AY1105" s="65"/>
      <c r="AZ1105" s="65"/>
    </row>
    <row r="1106" spans="1:52" s="70" customFormat="1" x14ac:dyDescent="0.15">
      <c r="A1106" s="75"/>
      <c r="B1106" s="75"/>
      <c r="C1106" s="75"/>
      <c r="D1106" s="75"/>
      <c r="E1106" s="75"/>
      <c r="F1106" s="75"/>
      <c r="G1106" s="75"/>
      <c r="H1106" s="75"/>
      <c r="I1106" s="71"/>
      <c r="J1106" s="71"/>
      <c r="K1106" s="71"/>
      <c r="L1106" s="71"/>
      <c r="M1106" s="71"/>
      <c r="N1106" s="71"/>
      <c r="O1106" s="71"/>
      <c r="P1106" s="71"/>
      <c r="Q1106" s="71"/>
      <c r="R1106" s="71"/>
      <c r="S1106" s="71"/>
      <c r="T1106" s="71"/>
      <c r="U1106" s="71"/>
      <c r="V1106" s="71"/>
      <c r="W1106" s="71"/>
      <c r="X1106" s="71"/>
      <c r="Y1106" s="76"/>
      <c r="Z1106" s="76"/>
      <c r="AA1106" s="76"/>
      <c r="AE1106" s="65"/>
      <c r="AF1106" s="65"/>
      <c r="AG1106" s="65"/>
      <c r="AH1106" s="65"/>
      <c r="AI1106" s="65"/>
      <c r="AJ1106" s="65"/>
      <c r="AK1106" s="65"/>
      <c r="AL1106" s="65"/>
      <c r="AM1106" s="65"/>
      <c r="AN1106" s="65"/>
      <c r="AO1106" s="65"/>
      <c r="AP1106" s="65"/>
      <c r="AQ1106" s="65"/>
      <c r="AR1106" s="65"/>
      <c r="AS1106" s="65"/>
      <c r="AT1106" s="65"/>
      <c r="AU1106" s="65"/>
      <c r="AV1106" s="65"/>
      <c r="AW1106" s="65"/>
      <c r="AX1106" s="65"/>
      <c r="AY1106" s="65"/>
      <c r="AZ1106" s="65"/>
    </row>
    <row r="1107" spans="1:52" s="70" customFormat="1" x14ac:dyDescent="0.15">
      <c r="A1107" s="77"/>
      <c r="B1107" s="75"/>
      <c r="C1107" s="75"/>
      <c r="D1107" s="75"/>
      <c r="E1107" s="75"/>
      <c r="F1107" s="75"/>
      <c r="G1107" s="75"/>
      <c r="H1107" s="75"/>
      <c r="I1107" s="71"/>
      <c r="J1107" s="71"/>
      <c r="K1107" s="71"/>
      <c r="L1107" s="71"/>
      <c r="M1107" s="71"/>
      <c r="N1107" s="71"/>
      <c r="O1107" s="71"/>
      <c r="P1107" s="71"/>
      <c r="Q1107" s="71"/>
      <c r="R1107" s="71"/>
      <c r="S1107" s="71"/>
      <c r="T1107" s="71"/>
      <c r="U1107" s="71"/>
      <c r="V1107" s="71"/>
      <c r="W1107" s="71"/>
      <c r="X1107" s="71"/>
      <c r="Y1107" s="76"/>
      <c r="Z1107" s="76"/>
      <c r="AA1107" s="76"/>
      <c r="AE1107" s="65"/>
      <c r="AF1107" s="65"/>
      <c r="AG1107" s="65"/>
      <c r="AH1107" s="65"/>
      <c r="AI1107" s="65"/>
      <c r="AJ1107" s="65"/>
      <c r="AK1107" s="65"/>
      <c r="AL1107" s="65"/>
      <c r="AM1107" s="65"/>
      <c r="AN1107" s="65"/>
      <c r="AO1107" s="65"/>
      <c r="AP1107" s="65"/>
      <c r="AQ1107" s="65"/>
      <c r="AR1107" s="65"/>
      <c r="AS1107" s="65"/>
      <c r="AT1107" s="65"/>
      <c r="AU1107" s="65"/>
      <c r="AV1107" s="65"/>
      <c r="AW1107" s="65"/>
      <c r="AX1107" s="65"/>
      <c r="AY1107" s="65"/>
      <c r="AZ1107" s="65"/>
    </row>
    <row r="1108" spans="1:52" s="71" customFormat="1" ht="26.25" customHeight="1" x14ac:dyDescent="0.15">
      <c r="A1108" s="77"/>
      <c r="B1108" s="75"/>
      <c r="C1108" s="75"/>
      <c r="D1108" s="75"/>
      <c r="E1108" s="75"/>
      <c r="F1108" s="75"/>
      <c r="G1108" s="75"/>
      <c r="H1108" s="75"/>
      <c r="Y1108" s="76"/>
      <c r="Z1108" s="76"/>
      <c r="AA1108" s="76"/>
    </row>
    <row r="1109" spans="1:52" s="71" customFormat="1" x14ac:dyDescent="0.15">
      <c r="A1109" s="78"/>
      <c r="B1109" s="78"/>
      <c r="C1109" s="79"/>
      <c r="D1109" s="79"/>
      <c r="F1109" s="78"/>
      <c r="G1109" s="78"/>
      <c r="H1109" s="75"/>
      <c r="V1109" s="78"/>
      <c r="Y1109" s="76"/>
      <c r="Z1109" s="76"/>
      <c r="AA1109" s="76"/>
    </row>
    <row r="1110" spans="1:52" s="71" customFormat="1" x14ac:dyDescent="0.15">
      <c r="A1110" s="80"/>
      <c r="B1110" s="80"/>
      <c r="C1110" s="80"/>
      <c r="D1110" s="80"/>
      <c r="F1110" s="80"/>
      <c r="G1110" s="80"/>
      <c r="H1110" s="75"/>
      <c r="V1110" s="80"/>
      <c r="Y1110" s="76"/>
      <c r="Z1110" s="76"/>
      <c r="AA1110" s="76"/>
    </row>
    <row r="1111" spans="1:52" s="71" customFormat="1" x14ac:dyDescent="0.15">
      <c r="A1111" s="78"/>
      <c r="B1111" s="78"/>
      <c r="C1111" s="79"/>
      <c r="D1111" s="79"/>
      <c r="F1111" s="78"/>
      <c r="G1111" s="78"/>
      <c r="H1111" s="75"/>
      <c r="V1111" s="78"/>
      <c r="Y1111" s="76"/>
      <c r="Z1111" s="76"/>
      <c r="AA1111" s="76"/>
    </row>
    <row r="1112" spans="1:52" s="71" customFormat="1" x14ac:dyDescent="0.15">
      <c r="A1112" s="80"/>
      <c r="B1112" s="80"/>
      <c r="C1112" s="79"/>
      <c r="D1112" s="79"/>
      <c r="F1112" s="80"/>
      <c r="G1112" s="80"/>
      <c r="H1112" s="75"/>
      <c r="V1112" s="80"/>
      <c r="Y1112" s="76"/>
      <c r="Z1112" s="76"/>
      <c r="AA1112" s="76"/>
    </row>
    <row r="1113" spans="1:52" s="71" customFormat="1" x14ac:dyDescent="0.15">
      <c r="A1113" s="80"/>
      <c r="B1113" s="80"/>
      <c r="C1113" s="80"/>
      <c r="D1113" s="80"/>
      <c r="F1113" s="80"/>
      <c r="G1113" s="80"/>
      <c r="H1113" s="75"/>
      <c r="V1113" s="80"/>
      <c r="Y1113" s="76"/>
      <c r="Z1113" s="76"/>
      <c r="AA1113" s="76"/>
    </row>
    <row r="1114" spans="1:52" s="71" customFormat="1" x14ac:dyDescent="0.15">
      <c r="A1114" s="78"/>
      <c r="B1114" s="78"/>
      <c r="C1114" s="79"/>
      <c r="D1114" s="79"/>
      <c r="F1114" s="78"/>
      <c r="G1114" s="78"/>
      <c r="H1114" s="75"/>
      <c r="V1114" s="78"/>
      <c r="Y1114" s="76"/>
      <c r="Z1114" s="76"/>
      <c r="AA1114" s="76"/>
    </row>
    <row r="1115" spans="1:52" s="71" customFormat="1" x14ac:dyDescent="0.15">
      <c r="A1115" s="80"/>
      <c r="B1115" s="80"/>
      <c r="C1115" s="79"/>
      <c r="D1115" s="79"/>
      <c r="F1115" s="80"/>
      <c r="G1115" s="80"/>
      <c r="H1115" s="75"/>
      <c r="V1115" s="80"/>
      <c r="Y1115" s="76"/>
      <c r="Z1115" s="76"/>
      <c r="AA1115" s="76"/>
    </row>
    <row r="1116" spans="1:52" s="71" customFormat="1" x14ac:dyDescent="0.15">
      <c r="A1116" s="80"/>
      <c r="B1116" s="80"/>
      <c r="C1116" s="80"/>
      <c r="D1116" s="80"/>
      <c r="F1116" s="80"/>
      <c r="G1116" s="80"/>
      <c r="H1116" s="75"/>
      <c r="V1116" s="80"/>
      <c r="Y1116" s="76"/>
      <c r="Z1116" s="76"/>
      <c r="AA1116" s="76"/>
    </row>
    <row r="1117" spans="1:52" s="71" customFormat="1" x14ac:dyDescent="0.15">
      <c r="A1117" s="78"/>
      <c r="B1117" s="78"/>
      <c r="C1117" s="79"/>
      <c r="D1117" s="79"/>
      <c r="F1117" s="78"/>
      <c r="G1117" s="78"/>
      <c r="H1117" s="75"/>
      <c r="V1117" s="78"/>
      <c r="Y1117" s="76"/>
      <c r="Z1117" s="76"/>
      <c r="AA1117" s="76"/>
    </row>
    <row r="1118" spans="1:52" s="71" customFormat="1" x14ac:dyDescent="0.15">
      <c r="A1118" s="80"/>
      <c r="B1118" s="80"/>
      <c r="C1118" s="79"/>
      <c r="D1118" s="79"/>
      <c r="E1118" s="80"/>
      <c r="F1118" s="80"/>
      <c r="G1118" s="80"/>
      <c r="H1118" s="75"/>
      <c r="Y1118" s="76"/>
      <c r="Z1118" s="76"/>
      <c r="AA1118" s="76"/>
    </row>
    <row r="1119" spans="1:52" s="71" customFormat="1" x14ac:dyDescent="0.15">
      <c r="A1119" s="80"/>
      <c r="B1119" s="80"/>
      <c r="C1119" s="80"/>
      <c r="D1119" s="80"/>
      <c r="E1119" s="80"/>
      <c r="F1119" s="80"/>
      <c r="G1119" s="80"/>
      <c r="H1119" s="75"/>
      <c r="Y1119" s="76"/>
      <c r="Z1119" s="76"/>
      <c r="AA1119" s="76"/>
    </row>
    <row r="1120" spans="1:52" s="71" customFormat="1" x14ac:dyDescent="0.15">
      <c r="A1120" s="81"/>
      <c r="B1120" s="75"/>
      <c r="C1120" s="75"/>
      <c r="Y1120" s="76"/>
      <c r="Z1120" s="76"/>
      <c r="AA1120" s="76"/>
    </row>
    <row r="1121" spans="1:27" s="71" customFormat="1" x14ac:dyDescent="0.15">
      <c r="A1121" s="75"/>
      <c r="B1121" s="75"/>
      <c r="C1121" s="75"/>
      <c r="Y1121" s="76"/>
      <c r="Z1121" s="76"/>
      <c r="AA1121" s="76"/>
    </row>
    <row r="1122" spans="1:27" s="71" customFormat="1" x14ac:dyDescent="0.15">
      <c r="A1122" s="77"/>
      <c r="B1122" s="75"/>
      <c r="C1122" s="75"/>
      <c r="Y1122" s="76"/>
      <c r="Z1122" s="76"/>
      <c r="AA1122" s="76"/>
    </row>
    <row r="1123" spans="1:27" s="71" customFormat="1" x14ac:dyDescent="0.15">
      <c r="A1123" s="81"/>
      <c r="B1123" s="75"/>
      <c r="C1123" s="75"/>
      <c r="Y1123" s="76"/>
      <c r="Z1123" s="76"/>
      <c r="AA1123" s="76"/>
    </row>
    <row r="1124" spans="1:27" s="71" customFormat="1" x14ac:dyDescent="0.15">
      <c r="A1124" s="77"/>
      <c r="B1124" s="75"/>
      <c r="C1124" s="75"/>
      <c r="Y1124" s="76"/>
      <c r="Z1124" s="76"/>
      <c r="AA1124" s="76"/>
    </row>
    <row r="1125" spans="1:27" s="71" customFormat="1" x14ac:dyDescent="0.15">
      <c r="A1125" s="75"/>
      <c r="B1125" s="75"/>
      <c r="C1125" s="75"/>
      <c r="Y1125" s="76"/>
      <c r="Z1125" s="76"/>
      <c r="AA1125" s="76"/>
    </row>
    <row r="1126" spans="1:27" s="71" customFormat="1" x14ac:dyDescent="0.15">
      <c r="A1126" s="79"/>
      <c r="B1126" s="79"/>
      <c r="X1126" s="78"/>
      <c r="Y1126" s="76"/>
      <c r="Z1126" s="76"/>
      <c r="AA1126" s="76"/>
    </row>
    <row r="1127" spans="1:27" s="71" customFormat="1" x14ac:dyDescent="0.15">
      <c r="A1127" s="79"/>
      <c r="B1127" s="79"/>
      <c r="C1127" s="82"/>
      <c r="Y1127" s="76"/>
      <c r="Z1127" s="76"/>
      <c r="AA1127" s="76"/>
    </row>
    <row r="1128" spans="1:27" s="71" customFormat="1" x14ac:dyDescent="0.15">
      <c r="A1128" s="80"/>
      <c r="B1128" s="80"/>
      <c r="C1128" s="83"/>
      <c r="Y1128" s="76"/>
      <c r="Z1128" s="76"/>
      <c r="AA1128" s="76"/>
    </row>
    <row r="1129" spans="1:27" s="71" customFormat="1" x14ac:dyDescent="0.15">
      <c r="A1129" s="80"/>
      <c r="B1129" s="80"/>
      <c r="C1129" s="80"/>
      <c r="Y1129" s="76"/>
      <c r="Z1129" s="76"/>
      <c r="AA1129" s="76"/>
    </row>
    <row r="1130" spans="1:27" s="71" customFormat="1" x14ac:dyDescent="0.15">
      <c r="A1130" s="81"/>
      <c r="B1130" s="75"/>
      <c r="C1130" s="75"/>
      <c r="Y1130" s="76"/>
      <c r="Z1130" s="76"/>
      <c r="AA1130" s="76"/>
    </row>
    <row r="1131" spans="1:27" s="71" customFormat="1" x14ac:dyDescent="0.15">
      <c r="A1131" s="81"/>
      <c r="B1131" s="75"/>
      <c r="C1131" s="75"/>
      <c r="Y1131" s="76"/>
      <c r="Z1131" s="76"/>
      <c r="AA1131" s="76"/>
    </row>
    <row r="1132" spans="1:27" s="71" customFormat="1" x14ac:dyDescent="0.15">
      <c r="A1132" s="75"/>
      <c r="B1132" s="75"/>
      <c r="C1132" s="75"/>
      <c r="Y1132" s="76"/>
      <c r="Z1132" s="76"/>
      <c r="AA1132" s="76"/>
    </row>
    <row r="1133" spans="1:27" s="71" customFormat="1" x14ac:dyDescent="0.15">
      <c r="A1133" s="79"/>
      <c r="B1133" s="79"/>
      <c r="C1133" s="79"/>
      <c r="Y1133" s="76"/>
      <c r="Z1133" s="76"/>
      <c r="AA1133" s="76"/>
    </row>
    <row r="1134" spans="1:27" s="71" customFormat="1" x14ac:dyDescent="0.15">
      <c r="A1134" s="80"/>
      <c r="B1134" s="80"/>
      <c r="C1134" s="80"/>
      <c r="Y1134" s="76"/>
      <c r="Z1134" s="76"/>
      <c r="AA1134" s="76"/>
    </row>
    <row r="1135" spans="1:27" s="71" customFormat="1" x14ac:dyDescent="0.15">
      <c r="A1135" s="81"/>
      <c r="B1135" s="75"/>
      <c r="C1135" s="75"/>
      <c r="Y1135" s="76"/>
      <c r="Z1135" s="76"/>
      <c r="AA1135" s="76"/>
    </row>
    <row r="1136" spans="1:27" s="71" customFormat="1" x14ac:dyDescent="0.15">
      <c r="A1136" s="79"/>
      <c r="B1136" s="84"/>
      <c r="C1136" s="84"/>
      <c r="Y1136" s="76"/>
      <c r="Z1136" s="76"/>
      <c r="AA1136" s="76"/>
    </row>
    <row r="1137" spans="1:27" s="71" customFormat="1" x14ac:dyDescent="0.15">
      <c r="A1137" s="79"/>
      <c r="B1137" s="84"/>
      <c r="C1137" s="84"/>
      <c r="Y1137" s="76"/>
      <c r="Z1137" s="76"/>
      <c r="AA1137" s="76"/>
    </row>
    <row r="1138" spans="1:27" s="71" customFormat="1" x14ac:dyDescent="0.15">
      <c r="A1138" s="79"/>
      <c r="B1138" s="84"/>
      <c r="C1138" s="84"/>
      <c r="Y1138" s="76"/>
      <c r="Z1138" s="76"/>
      <c r="AA1138" s="76"/>
    </row>
    <row r="1139" spans="1:27" s="71" customFormat="1" x14ac:dyDescent="0.15">
      <c r="A1139" s="84"/>
      <c r="B1139" s="84"/>
      <c r="C1139" s="84"/>
      <c r="Y1139" s="76"/>
      <c r="Z1139" s="76"/>
      <c r="AA1139" s="76"/>
    </row>
    <row r="1140" spans="1:27" s="71" customFormat="1" x14ac:dyDescent="0.15">
      <c r="A1140" s="79"/>
      <c r="B1140" s="79"/>
      <c r="C1140" s="79"/>
      <c r="Y1140" s="76"/>
      <c r="Z1140" s="76"/>
      <c r="AA1140" s="76"/>
    </row>
    <row r="1141" spans="1:27" s="71" customFormat="1" x14ac:dyDescent="0.15">
      <c r="A1141" s="85"/>
      <c r="B1141" s="85"/>
      <c r="C1141" s="85"/>
      <c r="Y1141" s="76"/>
      <c r="Z1141" s="76"/>
      <c r="AA1141" s="76"/>
    </row>
    <row r="1142" spans="1:27" s="71" customFormat="1" x14ac:dyDescent="0.15">
      <c r="A1142" s="85"/>
      <c r="B1142" s="85"/>
      <c r="C1142" s="85"/>
      <c r="Y1142" s="76"/>
      <c r="Z1142" s="76"/>
      <c r="AA1142" s="76"/>
    </row>
    <row r="1143" spans="1:27" s="71" customFormat="1" x14ac:dyDescent="0.15">
      <c r="A1143" s="86"/>
      <c r="B1143" s="84"/>
      <c r="C1143" s="84"/>
      <c r="Y1143" s="76"/>
      <c r="Z1143" s="76"/>
      <c r="AA1143" s="76"/>
    </row>
    <row r="1144" spans="1:27" s="71" customFormat="1" x14ac:dyDescent="0.15">
      <c r="A1144" s="86"/>
      <c r="B1144" s="84"/>
      <c r="C1144" s="84"/>
      <c r="Y1144" s="76"/>
      <c r="Z1144" s="76"/>
      <c r="AA1144" s="76"/>
    </row>
    <row r="1145" spans="1:27" s="71" customFormat="1" x14ac:dyDescent="0.15">
      <c r="A1145" s="79"/>
      <c r="B1145" s="79"/>
      <c r="C1145" s="79"/>
      <c r="Y1145" s="76"/>
      <c r="Z1145" s="76"/>
      <c r="AA1145" s="76"/>
    </row>
    <row r="1146" spans="1:27" s="71" customFormat="1" x14ac:dyDescent="0.15">
      <c r="A1146" s="79"/>
      <c r="B1146" s="79"/>
      <c r="C1146" s="79"/>
      <c r="Y1146" s="76"/>
      <c r="Z1146" s="76"/>
      <c r="AA1146" s="76"/>
    </row>
    <row r="1147" spans="1:27" s="71" customFormat="1" x14ac:dyDescent="0.15">
      <c r="A1147" s="79"/>
      <c r="B1147" s="79"/>
      <c r="C1147" s="79"/>
      <c r="Y1147" s="76"/>
      <c r="Z1147" s="76"/>
      <c r="AA1147" s="76"/>
    </row>
    <row r="1148" spans="1:27" s="71" customFormat="1" x14ac:dyDescent="0.15">
      <c r="A1148" s="86"/>
      <c r="B1148" s="86"/>
      <c r="C1148" s="86"/>
      <c r="Y1148" s="87"/>
      <c r="Z1148" s="87"/>
      <c r="AA1148" s="87"/>
    </row>
    <row r="1149" spans="1:27" s="71" customFormat="1" x14ac:dyDescent="0.15">
      <c r="A1149" s="79"/>
      <c r="B1149" s="79"/>
      <c r="C1149" s="79"/>
      <c r="Y1149" s="87"/>
      <c r="Z1149" s="87"/>
      <c r="AA1149" s="87"/>
    </row>
    <row r="1150" spans="1:27" s="71" customFormat="1" x14ac:dyDescent="0.15">
      <c r="A1150" s="88"/>
      <c r="B1150" s="89"/>
      <c r="C1150" s="89"/>
      <c r="D1150" s="46"/>
      <c r="E1150" s="46"/>
      <c r="F1150" s="46"/>
      <c r="G1150" s="46"/>
      <c r="H1150" s="46"/>
      <c r="I1150" s="46"/>
      <c r="J1150" s="46"/>
      <c r="K1150" s="46"/>
      <c r="L1150" s="46"/>
      <c r="M1150" s="46"/>
      <c r="N1150" s="46"/>
      <c r="O1150" s="46"/>
      <c r="P1150" s="46"/>
      <c r="Q1150" s="46"/>
      <c r="R1150" s="46"/>
      <c r="S1150" s="46"/>
      <c r="T1150" s="46"/>
      <c r="U1150" s="46"/>
      <c r="V1150" s="46"/>
      <c r="W1150" s="46"/>
      <c r="X1150" s="46"/>
      <c r="Y1150" s="87"/>
      <c r="Z1150" s="87"/>
      <c r="AA1150" s="87"/>
    </row>
    <row r="1151" spans="1:27" s="71" customFormat="1" x14ac:dyDescent="0.15">
      <c r="A1151" s="88"/>
      <c r="B1151" s="89"/>
      <c r="C1151" s="89"/>
      <c r="D1151" s="46"/>
      <c r="E1151" s="46"/>
      <c r="F1151" s="46"/>
      <c r="G1151" s="46"/>
      <c r="H1151" s="46"/>
      <c r="I1151" s="46"/>
      <c r="J1151" s="46"/>
      <c r="K1151" s="46"/>
      <c r="L1151" s="46"/>
      <c r="M1151" s="46"/>
      <c r="N1151" s="46"/>
      <c r="O1151" s="46"/>
      <c r="P1151" s="46"/>
      <c r="Q1151" s="46"/>
      <c r="R1151" s="46"/>
      <c r="S1151" s="46"/>
      <c r="T1151" s="46"/>
      <c r="U1151" s="46"/>
      <c r="V1151" s="46"/>
      <c r="W1151" s="46"/>
      <c r="X1151" s="46"/>
      <c r="Y1151" s="87"/>
      <c r="Z1151" s="87"/>
      <c r="AA1151" s="87"/>
    </row>
    <row r="1152" spans="1:27" s="71" customFormat="1" x14ac:dyDescent="0.15">
      <c r="A1152" s="89"/>
      <c r="B1152" s="89"/>
      <c r="C1152" s="89"/>
      <c r="D1152" s="46"/>
      <c r="E1152" s="46"/>
      <c r="F1152" s="46"/>
      <c r="G1152" s="46"/>
      <c r="H1152" s="46"/>
      <c r="I1152" s="46"/>
      <c r="J1152" s="46"/>
      <c r="K1152" s="46"/>
      <c r="L1152" s="46"/>
      <c r="M1152" s="46"/>
      <c r="N1152" s="46"/>
      <c r="O1152" s="46"/>
      <c r="P1152" s="46"/>
      <c r="Q1152" s="46"/>
      <c r="R1152" s="46"/>
      <c r="S1152" s="46"/>
      <c r="T1152" s="46"/>
      <c r="U1152" s="46"/>
      <c r="V1152" s="46"/>
      <c r="W1152" s="46"/>
      <c r="X1152" s="46"/>
      <c r="Y1152" s="87"/>
      <c r="Z1152" s="87"/>
      <c r="AA1152" s="87"/>
    </row>
    <row r="1153" spans="1:52" s="71" customFormat="1" x14ac:dyDescent="0.15">
      <c r="A1153" s="89"/>
      <c r="B1153" s="89"/>
      <c r="C1153" s="89"/>
      <c r="D1153" s="46"/>
      <c r="E1153" s="46"/>
      <c r="F1153" s="46"/>
      <c r="G1153" s="46"/>
      <c r="H1153" s="46"/>
      <c r="I1153" s="46"/>
      <c r="J1153" s="46"/>
      <c r="K1153" s="46"/>
      <c r="L1153" s="46"/>
      <c r="M1153" s="46"/>
      <c r="N1153" s="46"/>
      <c r="O1153" s="46"/>
      <c r="P1153" s="46"/>
      <c r="Q1153" s="46"/>
      <c r="R1153" s="46"/>
      <c r="S1153" s="46"/>
      <c r="T1153" s="46"/>
      <c r="U1153" s="46"/>
      <c r="V1153" s="46"/>
      <c r="W1153" s="46"/>
      <c r="X1153" s="46"/>
      <c r="Y1153" s="87"/>
      <c r="Z1153" s="87"/>
      <c r="AA1153" s="87"/>
    </row>
    <row r="1154" spans="1:52" s="71" customFormat="1" x14ac:dyDescent="0.15">
      <c r="A1154" s="90"/>
      <c r="B1154" s="89"/>
      <c r="C1154" s="89"/>
      <c r="D1154" s="46"/>
      <c r="E1154" s="46"/>
      <c r="F1154" s="46"/>
      <c r="G1154" s="46"/>
      <c r="H1154" s="46"/>
      <c r="I1154" s="46"/>
      <c r="J1154" s="46"/>
      <c r="K1154" s="46"/>
      <c r="L1154" s="46"/>
      <c r="M1154" s="46"/>
      <c r="N1154" s="46"/>
      <c r="O1154" s="46"/>
      <c r="P1154" s="46"/>
      <c r="Q1154" s="46"/>
      <c r="R1154" s="46"/>
      <c r="S1154" s="46"/>
      <c r="T1154" s="46"/>
      <c r="U1154" s="46"/>
      <c r="V1154" s="46"/>
      <c r="W1154" s="46"/>
      <c r="X1154" s="46"/>
      <c r="Y1154" s="76"/>
      <c r="Z1154" s="76"/>
      <c r="AA1154" s="87"/>
    </row>
    <row r="1155" spans="1:52" s="71" customFormat="1" x14ac:dyDescent="0.15">
      <c r="A1155" s="88"/>
      <c r="B1155" s="89"/>
      <c r="C1155" s="89"/>
      <c r="D1155" s="46"/>
      <c r="E1155" s="46"/>
      <c r="F1155" s="46"/>
      <c r="G1155" s="46"/>
      <c r="H1155" s="46"/>
      <c r="I1155" s="46"/>
      <c r="J1155" s="46"/>
      <c r="K1155" s="46"/>
      <c r="L1155" s="46"/>
      <c r="M1155" s="46"/>
      <c r="N1155" s="46"/>
      <c r="O1155" s="46"/>
      <c r="P1155" s="46"/>
      <c r="Q1155" s="46"/>
      <c r="R1155" s="46"/>
      <c r="S1155" s="46"/>
      <c r="T1155" s="46"/>
      <c r="U1155" s="46"/>
      <c r="V1155" s="46"/>
      <c r="W1155" s="46"/>
      <c r="X1155" s="46"/>
      <c r="Y1155" s="76"/>
      <c r="Z1155" s="76"/>
      <c r="AA1155" s="87"/>
    </row>
    <row r="1156" spans="1:52" s="71" customFormat="1" x14ac:dyDescent="0.15">
      <c r="A1156" s="79"/>
      <c r="B1156" s="79"/>
      <c r="C1156" s="79"/>
      <c r="D1156" s="53"/>
      <c r="E1156" s="53"/>
      <c r="F1156" s="53"/>
      <c r="G1156" s="53"/>
      <c r="H1156" s="53"/>
      <c r="I1156" s="53"/>
      <c r="J1156" s="53"/>
      <c r="K1156" s="53"/>
      <c r="L1156" s="53"/>
      <c r="M1156" s="53"/>
      <c r="N1156" s="53"/>
      <c r="O1156" s="53"/>
      <c r="P1156" s="53"/>
      <c r="Q1156" s="53"/>
      <c r="R1156" s="53"/>
      <c r="S1156" s="53"/>
      <c r="T1156" s="53"/>
      <c r="U1156" s="53"/>
      <c r="V1156" s="53"/>
      <c r="W1156" s="53"/>
      <c r="X1156" s="53"/>
      <c r="Y1156" s="76"/>
      <c r="Z1156" s="76"/>
      <c r="AA1156" s="87"/>
    </row>
    <row r="1157" spans="1:52" s="71" customFormat="1" x14ac:dyDescent="0.15">
      <c r="A1157" s="79"/>
      <c r="B1157" s="79"/>
      <c r="C1157" s="79"/>
      <c r="D1157" s="53"/>
      <c r="E1157" s="53"/>
      <c r="F1157" s="53"/>
      <c r="G1157" s="53"/>
      <c r="H1157" s="53"/>
      <c r="I1157" s="53"/>
      <c r="J1157" s="53"/>
      <c r="K1157" s="53"/>
      <c r="L1157" s="53"/>
      <c r="M1157" s="53"/>
      <c r="N1157" s="53"/>
      <c r="O1157" s="53"/>
      <c r="P1157" s="53"/>
      <c r="Q1157" s="53"/>
      <c r="R1157" s="53"/>
      <c r="S1157" s="53"/>
      <c r="T1157" s="53"/>
      <c r="U1157" s="53"/>
      <c r="V1157" s="53"/>
      <c r="W1157" s="53"/>
      <c r="X1157" s="53"/>
      <c r="Y1157" s="76"/>
      <c r="Z1157" s="76"/>
      <c r="AA1157" s="87"/>
      <c r="AE1157" s="46"/>
      <c r="AF1157" s="46"/>
      <c r="AG1157" s="46"/>
      <c r="AH1157" s="46"/>
      <c r="AI1157" s="46"/>
      <c r="AJ1157" s="46"/>
      <c r="AK1157" s="46"/>
      <c r="AL1157" s="46"/>
      <c r="AM1157" s="46"/>
      <c r="AN1157" s="46"/>
      <c r="AO1157" s="46"/>
      <c r="AP1157" s="46"/>
      <c r="AQ1157" s="46"/>
      <c r="AR1157" s="46"/>
      <c r="AS1157" s="46"/>
      <c r="AT1157" s="46"/>
      <c r="AU1157" s="46"/>
      <c r="AV1157" s="46"/>
      <c r="AW1157" s="46"/>
      <c r="AX1157" s="46"/>
      <c r="AY1157" s="46"/>
      <c r="AZ1157" s="46"/>
    </row>
    <row r="1158" spans="1:52" s="71" customFormat="1" x14ac:dyDescent="0.15">
      <c r="A1158" s="79"/>
      <c r="B1158" s="79"/>
      <c r="C1158" s="79"/>
      <c r="D1158" s="53"/>
      <c r="E1158" s="53"/>
      <c r="F1158" s="53"/>
      <c r="G1158" s="53"/>
      <c r="H1158" s="53"/>
      <c r="I1158" s="53"/>
      <c r="J1158" s="53"/>
      <c r="K1158" s="53"/>
      <c r="L1158" s="53"/>
      <c r="M1158" s="53"/>
      <c r="N1158" s="53"/>
      <c r="O1158" s="53"/>
      <c r="P1158" s="53"/>
      <c r="Q1158" s="53"/>
      <c r="R1158" s="53"/>
      <c r="S1158" s="53"/>
      <c r="T1158" s="53"/>
      <c r="U1158" s="53"/>
      <c r="V1158" s="53"/>
      <c r="W1158" s="53"/>
      <c r="X1158" s="53"/>
      <c r="Y1158" s="76"/>
      <c r="Z1158" s="76"/>
      <c r="AA1158" s="87"/>
      <c r="AE1158" s="46"/>
      <c r="AF1158" s="46"/>
      <c r="AG1158" s="46"/>
      <c r="AH1158" s="46"/>
      <c r="AI1158" s="46"/>
      <c r="AJ1158" s="46"/>
      <c r="AK1158" s="46"/>
      <c r="AL1158" s="46"/>
      <c r="AM1158" s="46"/>
      <c r="AN1158" s="46"/>
      <c r="AO1158" s="46"/>
      <c r="AP1158" s="46"/>
      <c r="AQ1158" s="46"/>
      <c r="AR1158" s="46"/>
      <c r="AS1158" s="46"/>
      <c r="AT1158" s="46"/>
      <c r="AU1158" s="46"/>
      <c r="AV1158" s="46"/>
      <c r="AW1158" s="46"/>
      <c r="AX1158" s="46"/>
      <c r="AY1158" s="46"/>
      <c r="AZ1158" s="46"/>
    </row>
    <row r="1159" spans="1:52" s="71" customFormat="1" x14ac:dyDescent="0.15">
      <c r="A1159" s="79"/>
      <c r="B1159" s="79"/>
      <c r="C1159" s="79"/>
      <c r="D1159" s="53"/>
      <c r="E1159" s="53"/>
      <c r="F1159" s="53"/>
      <c r="G1159" s="53"/>
      <c r="H1159" s="53"/>
      <c r="I1159" s="53"/>
      <c r="J1159" s="53"/>
      <c r="K1159" s="53"/>
      <c r="L1159" s="53"/>
      <c r="M1159" s="53"/>
      <c r="N1159" s="53"/>
      <c r="O1159" s="53"/>
      <c r="P1159" s="53"/>
      <c r="Q1159" s="53"/>
      <c r="R1159" s="53"/>
      <c r="S1159" s="53"/>
      <c r="T1159" s="53"/>
      <c r="U1159" s="53"/>
      <c r="V1159" s="53"/>
      <c r="W1159" s="53"/>
      <c r="X1159" s="53"/>
      <c r="Y1159" s="76"/>
      <c r="Z1159" s="76"/>
      <c r="AA1159" s="87"/>
      <c r="AE1159" s="46"/>
      <c r="AF1159" s="46"/>
      <c r="AG1159" s="46"/>
      <c r="AH1159" s="46"/>
      <c r="AI1159" s="46"/>
      <c r="AJ1159" s="46"/>
      <c r="AK1159" s="46"/>
      <c r="AL1159" s="46"/>
      <c r="AM1159" s="46"/>
      <c r="AN1159" s="46"/>
      <c r="AO1159" s="46"/>
      <c r="AP1159" s="46"/>
      <c r="AQ1159" s="46"/>
      <c r="AR1159" s="46"/>
      <c r="AS1159" s="46"/>
      <c r="AT1159" s="46"/>
      <c r="AU1159" s="46"/>
      <c r="AV1159" s="46"/>
      <c r="AW1159" s="46"/>
      <c r="AX1159" s="46"/>
      <c r="AY1159" s="46"/>
      <c r="AZ1159" s="46"/>
    </row>
    <row r="1160" spans="1:52" s="71" customFormat="1" x14ac:dyDescent="0.15">
      <c r="A1160" s="79"/>
      <c r="B1160" s="79"/>
      <c r="C1160" s="79"/>
      <c r="D1160" s="53"/>
      <c r="E1160" s="53"/>
      <c r="F1160" s="53"/>
      <c r="G1160" s="53"/>
      <c r="H1160" s="53"/>
      <c r="I1160" s="53"/>
      <c r="J1160" s="53"/>
      <c r="K1160" s="53"/>
      <c r="L1160" s="53"/>
      <c r="M1160" s="53"/>
      <c r="N1160" s="53"/>
      <c r="O1160" s="53"/>
      <c r="P1160" s="53"/>
      <c r="Q1160" s="53"/>
      <c r="R1160" s="53"/>
      <c r="S1160" s="53"/>
      <c r="T1160" s="53"/>
      <c r="U1160" s="53"/>
      <c r="V1160" s="53"/>
      <c r="W1160" s="53"/>
      <c r="X1160" s="53"/>
      <c r="Y1160" s="76"/>
      <c r="Z1160" s="76"/>
      <c r="AA1160" s="87"/>
      <c r="AE1160" s="46"/>
      <c r="AF1160" s="46"/>
      <c r="AG1160" s="46"/>
      <c r="AH1160" s="46"/>
      <c r="AI1160" s="46"/>
      <c r="AJ1160" s="46"/>
      <c r="AK1160" s="46"/>
      <c r="AL1160" s="46"/>
      <c r="AM1160" s="46"/>
      <c r="AN1160" s="46"/>
      <c r="AO1160" s="46"/>
      <c r="AP1160" s="46"/>
      <c r="AQ1160" s="46"/>
      <c r="AR1160" s="46"/>
      <c r="AS1160" s="46"/>
      <c r="AT1160" s="46"/>
      <c r="AU1160" s="46"/>
      <c r="AV1160" s="46"/>
      <c r="AW1160" s="46"/>
      <c r="AX1160" s="46"/>
      <c r="AY1160" s="46"/>
      <c r="AZ1160" s="46"/>
    </row>
    <row r="1161" spans="1:52" s="71" customFormat="1" x14ac:dyDescent="0.15">
      <c r="A1161" s="79"/>
      <c r="B1161" s="79"/>
      <c r="C1161" s="79"/>
      <c r="D1161" s="53"/>
      <c r="E1161" s="53"/>
      <c r="F1161" s="53"/>
      <c r="G1161" s="53"/>
      <c r="H1161" s="53"/>
      <c r="I1161" s="53"/>
      <c r="J1161" s="53"/>
      <c r="K1161" s="53"/>
      <c r="L1161" s="53"/>
      <c r="M1161" s="53"/>
      <c r="N1161" s="53"/>
      <c r="O1161" s="53"/>
      <c r="P1161" s="53"/>
      <c r="Q1161" s="53"/>
      <c r="R1161" s="53"/>
      <c r="S1161" s="53"/>
      <c r="T1161" s="53"/>
      <c r="U1161" s="53"/>
      <c r="V1161" s="53"/>
      <c r="W1161" s="53"/>
      <c r="X1161" s="53"/>
      <c r="Y1161" s="76"/>
      <c r="Z1161" s="76"/>
      <c r="AA1161" s="87"/>
      <c r="AE1161" s="46"/>
      <c r="AF1161" s="46"/>
      <c r="AG1161" s="46"/>
      <c r="AH1161" s="46"/>
      <c r="AI1161" s="46"/>
      <c r="AJ1161" s="46"/>
      <c r="AK1161" s="46"/>
      <c r="AL1161" s="46"/>
      <c r="AM1161" s="46"/>
      <c r="AN1161" s="46"/>
      <c r="AO1161" s="46"/>
      <c r="AP1161" s="46"/>
      <c r="AQ1161" s="46"/>
      <c r="AR1161" s="46"/>
      <c r="AS1161" s="46"/>
      <c r="AT1161" s="46"/>
      <c r="AU1161" s="46"/>
      <c r="AV1161" s="46"/>
      <c r="AW1161" s="46"/>
      <c r="AX1161" s="46"/>
      <c r="AY1161" s="46"/>
      <c r="AZ1161" s="46"/>
    </row>
    <row r="1162" spans="1:52" s="71" customFormat="1" x14ac:dyDescent="0.15">
      <c r="A1162" s="79"/>
      <c r="B1162" s="79"/>
      <c r="C1162" s="79"/>
      <c r="D1162" s="53"/>
      <c r="E1162" s="53"/>
      <c r="F1162" s="53"/>
      <c r="G1162" s="53"/>
      <c r="H1162" s="53"/>
      <c r="I1162" s="53"/>
      <c r="J1162" s="53"/>
      <c r="K1162" s="53"/>
      <c r="L1162" s="53"/>
      <c r="M1162" s="53"/>
      <c r="N1162" s="53"/>
      <c r="O1162" s="53"/>
      <c r="P1162" s="53"/>
      <c r="Q1162" s="53"/>
      <c r="R1162" s="53"/>
      <c r="S1162" s="53"/>
      <c r="T1162" s="53"/>
      <c r="U1162" s="53"/>
      <c r="V1162" s="53"/>
      <c r="W1162" s="53"/>
      <c r="X1162" s="53"/>
      <c r="Y1162" s="76"/>
      <c r="Z1162" s="76"/>
      <c r="AA1162" s="87"/>
      <c r="AE1162" s="46"/>
      <c r="AF1162" s="46"/>
      <c r="AG1162" s="46"/>
      <c r="AH1162" s="46"/>
      <c r="AI1162" s="46"/>
      <c r="AJ1162" s="46"/>
      <c r="AK1162" s="46"/>
      <c r="AL1162" s="46"/>
      <c r="AM1162" s="46"/>
      <c r="AN1162" s="46"/>
      <c r="AO1162" s="46"/>
      <c r="AP1162" s="46"/>
      <c r="AQ1162" s="46"/>
      <c r="AR1162" s="46"/>
      <c r="AS1162" s="46"/>
      <c r="AT1162" s="46"/>
      <c r="AU1162" s="46"/>
      <c r="AV1162" s="46"/>
      <c r="AW1162" s="46"/>
      <c r="AX1162" s="46"/>
      <c r="AY1162" s="46"/>
      <c r="AZ1162" s="46"/>
    </row>
    <row r="1163" spans="1:52" s="71" customFormat="1" x14ac:dyDescent="0.15">
      <c r="A1163" s="79"/>
      <c r="B1163" s="79"/>
      <c r="C1163" s="79"/>
      <c r="D1163" s="53"/>
      <c r="E1163" s="53"/>
      <c r="F1163" s="53"/>
      <c r="G1163" s="53"/>
      <c r="H1163" s="53"/>
      <c r="I1163" s="53"/>
      <c r="J1163" s="53"/>
      <c r="K1163" s="53"/>
      <c r="L1163" s="53"/>
      <c r="M1163" s="53"/>
      <c r="N1163" s="53"/>
      <c r="O1163" s="53"/>
      <c r="P1163" s="53"/>
      <c r="Q1163" s="53"/>
      <c r="R1163" s="53"/>
      <c r="S1163" s="53"/>
      <c r="T1163" s="53"/>
      <c r="U1163" s="53"/>
      <c r="V1163" s="53"/>
      <c r="W1163" s="53"/>
      <c r="X1163" s="53"/>
      <c r="Y1163" s="76"/>
      <c r="Z1163" s="76"/>
      <c r="AA1163" s="87"/>
      <c r="AE1163" s="46"/>
      <c r="AF1163" s="46"/>
      <c r="AG1163" s="46"/>
      <c r="AH1163" s="46"/>
      <c r="AI1163" s="46"/>
      <c r="AJ1163" s="46"/>
      <c r="AK1163" s="46"/>
      <c r="AL1163" s="46"/>
      <c r="AM1163" s="46"/>
      <c r="AN1163" s="46"/>
      <c r="AO1163" s="46"/>
      <c r="AP1163" s="46"/>
      <c r="AQ1163" s="46"/>
      <c r="AR1163" s="46"/>
      <c r="AS1163" s="46"/>
      <c r="AT1163" s="46"/>
      <c r="AU1163" s="46"/>
      <c r="AV1163" s="46"/>
      <c r="AW1163" s="46"/>
      <c r="AX1163" s="46"/>
      <c r="AY1163" s="46"/>
      <c r="AZ1163" s="46"/>
    </row>
    <row r="1164" spans="1:52" s="71" customFormat="1" x14ac:dyDescent="0.15">
      <c r="A1164" s="79"/>
      <c r="B1164" s="79"/>
      <c r="C1164" s="79"/>
      <c r="D1164" s="53"/>
      <c r="E1164" s="53"/>
      <c r="F1164" s="53"/>
      <c r="G1164" s="53"/>
      <c r="H1164" s="53"/>
      <c r="I1164" s="53"/>
      <c r="J1164" s="53"/>
      <c r="K1164" s="53"/>
      <c r="L1164" s="53"/>
      <c r="M1164" s="53"/>
      <c r="N1164" s="53"/>
      <c r="O1164" s="53"/>
      <c r="P1164" s="53"/>
      <c r="Q1164" s="53"/>
      <c r="R1164" s="53"/>
      <c r="S1164" s="53"/>
      <c r="T1164" s="53"/>
      <c r="U1164" s="53"/>
      <c r="V1164" s="53"/>
      <c r="W1164" s="53"/>
      <c r="X1164" s="53"/>
      <c r="Y1164" s="76"/>
      <c r="Z1164" s="76"/>
      <c r="AA1164" s="87"/>
      <c r="AE1164" s="46"/>
      <c r="AF1164" s="46"/>
      <c r="AG1164" s="46"/>
      <c r="AH1164" s="46"/>
      <c r="AI1164" s="46"/>
      <c r="AJ1164" s="46"/>
      <c r="AK1164" s="46"/>
      <c r="AL1164" s="46"/>
      <c r="AM1164" s="46"/>
      <c r="AN1164" s="46"/>
      <c r="AO1164" s="46"/>
      <c r="AP1164" s="46"/>
      <c r="AQ1164" s="46"/>
      <c r="AR1164" s="46"/>
      <c r="AS1164" s="46"/>
      <c r="AT1164" s="46"/>
      <c r="AU1164" s="46"/>
      <c r="AV1164" s="46"/>
      <c r="AW1164" s="46"/>
      <c r="AX1164" s="46"/>
      <c r="AY1164" s="46"/>
      <c r="AZ1164" s="46"/>
    </row>
    <row r="1165" spans="1:52" s="71" customFormat="1" x14ac:dyDescent="0.15">
      <c r="A1165" s="79"/>
      <c r="B1165" s="79"/>
      <c r="C1165" s="79"/>
      <c r="D1165" s="53"/>
      <c r="E1165" s="53"/>
      <c r="F1165" s="53"/>
      <c r="G1165" s="53"/>
      <c r="H1165" s="53"/>
      <c r="I1165" s="53"/>
      <c r="J1165" s="53"/>
      <c r="K1165" s="53"/>
      <c r="L1165" s="53"/>
      <c r="M1165" s="53"/>
      <c r="N1165" s="53"/>
      <c r="O1165" s="53"/>
      <c r="P1165" s="53"/>
      <c r="Q1165" s="53"/>
      <c r="R1165" s="53"/>
      <c r="S1165" s="53"/>
      <c r="T1165" s="53"/>
      <c r="U1165" s="53"/>
      <c r="V1165" s="53"/>
      <c r="W1165" s="53"/>
      <c r="X1165" s="53"/>
      <c r="Y1165" s="87"/>
      <c r="Z1165" s="87"/>
      <c r="AA1165" s="87"/>
      <c r="AE1165" s="46"/>
      <c r="AF1165" s="46"/>
      <c r="AG1165" s="46"/>
      <c r="AH1165" s="46"/>
      <c r="AI1165" s="46"/>
      <c r="AJ1165" s="46"/>
      <c r="AK1165" s="46"/>
      <c r="AL1165" s="46"/>
      <c r="AM1165" s="46"/>
      <c r="AN1165" s="46"/>
      <c r="AO1165" s="46"/>
      <c r="AP1165" s="46"/>
      <c r="AQ1165" s="46"/>
      <c r="AR1165" s="46"/>
      <c r="AS1165" s="46"/>
      <c r="AT1165" s="46"/>
      <c r="AU1165" s="46"/>
      <c r="AV1165" s="46"/>
      <c r="AW1165" s="46"/>
      <c r="AX1165" s="46"/>
      <c r="AY1165" s="46"/>
      <c r="AZ1165" s="46"/>
    </row>
    <row r="1166" spans="1:52" s="71" customFormat="1" x14ac:dyDescent="0.15">
      <c r="A1166" s="85"/>
      <c r="B1166" s="85"/>
      <c r="C1166" s="85"/>
      <c r="D1166" s="53"/>
      <c r="E1166" s="53"/>
      <c r="F1166" s="53"/>
      <c r="G1166" s="53"/>
      <c r="H1166" s="53"/>
      <c r="I1166" s="53"/>
      <c r="J1166" s="53"/>
      <c r="K1166" s="53"/>
      <c r="L1166" s="53"/>
      <c r="M1166" s="53"/>
      <c r="N1166" s="53"/>
      <c r="O1166" s="53"/>
      <c r="P1166" s="53"/>
      <c r="Q1166" s="53"/>
      <c r="R1166" s="53"/>
      <c r="S1166" s="53"/>
      <c r="T1166" s="53"/>
      <c r="U1166" s="53"/>
      <c r="V1166" s="53"/>
      <c r="W1166" s="53"/>
      <c r="X1166" s="53"/>
      <c r="Y1166" s="87"/>
      <c r="Z1166" s="87"/>
      <c r="AA1166" s="87"/>
      <c r="AE1166" s="46"/>
      <c r="AF1166" s="46"/>
      <c r="AG1166" s="46"/>
      <c r="AH1166" s="46"/>
      <c r="AI1166" s="46"/>
      <c r="AJ1166" s="46"/>
      <c r="AK1166" s="46"/>
      <c r="AL1166" s="46"/>
      <c r="AM1166" s="46"/>
      <c r="AN1166" s="46"/>
      <c r="AO1166" s="46"/>
      <c r="AP1166" s="46"/>
      <c r="AQ1166" s="46"/>
      <c r="AR1166" s="46"/>
      <c r="AS1166" s="46"/>
      <c r="AT1166" s="46"/>
      <c r="AU1166" s="46"/>
      <c r="AV1166" s="46"/>
      <c r="AW1166" s="46"/>
      <c r="AX1166" s="46"/>
      <c r="AY1166" s="46"/>
      <c r="AZ1166" s="46"/>
    </row>
    <row r="1167" spans="1:52" s="71" customFormat="1" x14ac:dyDescent="0.15">
      <c r="A1167" s="89"/>
      <c r="B1167" s="89"/>
      <c r="C1167" s="89"/>
      <c r="D1167" s="46"/>
      <c r="E1167" s="46"/>
      <c r="F1167" s="46"/>
      <c r="G1167" s="46"/>
      <c r="H1167" s="46"/>
      <c r="I1167" s="46"/>
      <c r="J1167" s="46"/>
      <c r="K1167" s="46"/>
      <c r="L1167" s="46"/>
      <c r="M1167" s="46"/>
      <c r="N1167" s="46"/>
      <c r="O1167" s="46"/>
      <c r="P1167" s="46"/>
      <c r="Q1167" s="46"/>
      <c r="R1167" s="46"/>
      <c r="S1167" s="46"/>
      <c r="T1167" s="46"/>
      <c r="U1167" s="46"/>
      <c r="V1167" s="46"/>
      <c r="W1167" s="46"/>
      <c r="X1167" s="46"/>
      <c r="Y1167" s="76"/>
      <c r="Z1167" s="76"/>
      <c r="AA1167" s="76"/>
      <c r="AE1167" s="46"/>
      <c r="AF1167" s="46"/>
      <c r="AG1167" s="46"/>
      <c r="AH1167" s="46"/>
      <c r="AI1167" s="46"/>
      <c r="AJ1167" s="46"/>
      <c r="AK1167" s="46"/>
      <c r="AL1167" s="46"/>
      <c r="AM1167" s="46"/>
      <c r="AN1167" s="46"/>
      <c r="AO1167" s="46"/>
      <c r="AP1167" s="46"/>
      <c r="AQ1167" s="46"/>
      <c r="AR1167" s="46"/>
      <c r="AS1167" s="46"/>
      <c r="AT1167" s="46"/>
      <c r="AU1167" s="46"/>
      <c r="AV1167" s="46"/>
      <c r="AW1167" s="46"/>
      <c r="AX1167" s="46"/>
      <c r="AY1167" s="46"/>
      <c r="AZ1167" s="46"/>
    </row>
    <row r="1168" spans="1:52" s="71" customFormat="1" x14ac:dyDescent="0.15">
      <c r="A1168" s="88"/>
      <c r="B1168" s="89"/>
      <c r="C1168" s="89"/>
      <c r="D1168" s="46"/>
      <c r="E1168" s="46"/>
      <c r="F1168" s="46"/>
      <c r="G1168" s="46"/>
      <c r="H1168" s="46"/>
      <c r="I1168" s="46"/>
      <c r="J1168" s="46"/>
      <c r="K1168" s="46"/>
      <c r="L1168" s="46"/>
      <c r="M1168" s="46"/>
      <c r="N1168" s="46"/>
      <c r="O1168" s="46"/>
      <c r="P1168" s="46"/>
      <c r="Q1168" s="46"/>
      <c r="R1168" s="46"/>
      <c r="S1168" s="46"/>
      <c r="T1168" s="46"/>
      <c r="U1168" s="46"/>
      <c r="V1168" s="46"/>
      <c r="W1168" s="46"/>
      <c r="X1168" s="46"/>
      <c r="Y1168" s="76"/>
      <c r="Z1168" s="76"/>
      <c r="AA1168" s="76"/>
      <c r="AE1168" s="46"/>
      <c r="AF1168" s="46"/>
      <c r="AG1168" s="46"/>
      <c r="AH1168" s="46"/>
      <c r="AI1168" s="46"/>
      <c r="AJ1168" s="46"/>
      <c r="AK1168" s="46"/>
      <c r="AL1168" s="46"/>
      <c r="AM1168" s="46"/>
      <c r="AN1168" s="46"/>
      <c r="AO1168" s="46"/>
      <c r="AP1168" s="46"/>
      <c r="AQ1168" s="46"/>
      <c r="AR1168" s="46"/>
      <c r="AS1168" s="46"/>
      <c r="AT1168" s="46"/>
      <c r="AU1168" s="46"/>
      <c r="AV1168" s="46"/>
      <c r="AW1168" s="46"/>
      <c r="AX1168" s="46"/>
      <c r="AY1168" s="46"/>
      <c r="AZ1168" s="46"/>
    </row>
    <row r="1169" spans="1:52" s="71" customFormat="1" x14ac:dyDescent="0.15">
      <c r="A1169" s="84"/>
      <c r="B1169" s="79"/>
      <c r="C1169" s="79"/>
      <c r="D1169" s="53"/>
      <c r="E1169" s="53"/>
      <c r="F1169" s="53"/>
      <c r="G1169" s="53"/>
      <c r="H1169" s="53"/>
      <c r="I1169" s="53"/>
      <c r="J1169" s="53"/>
      <c r="K1169" s="53"/>
      <c r="L1169" s="53"/>
      <c r="M1169" s="53"/>
      <c r="N1169" s="53"/>
      <c r="O1169" s="53"/>
      <c r="P1169" s="53"/>
      <c r="Q1169" s="53"/>
      <c r="R1169" s="53"/>
      <c r="S1169" s="53"/>
      <c r="T1169" s="53"/>
      <c r="U1169" s="53"/>
      <c r="V1169" s="53"/>
      <c r="W1169" s="53"/>
      <c r="X1169" s="53"/>
      <c r="Y1169" s="76"/>
      <c r="Z1169" s="76"/>
      <c r="AA1169" s="76"/>
      <c r="AE1169" s="46"/>
      <c r="AF1169" s="46"/>
      <c r="AG1169" s="46"/>
      <c r="AH1169" s="46"/>
      <c r="AI1169" s="46"/>
      <c r="AJ1169" s="46"/>
      <c r="AK1169" s="46"/>
      <c r="AL1169" s="46"/>
      <c r="AM1169" s="46"/>
      <c r="AN1169" s="46"/>
      <c r="AO1169" s="46"/>
      <c r="AP1169" s="46"/>
      <c r="AQ1169" s="46"/>
      <c r="AR1169" s="46"/>
      <c r="AS1169" s="46"/>
      <c r="AT1169" s="46"/>
      <c r="AU1169" s="46"/>
      <c r="AV1169" s="46"/>
      <c r="AW1169" s="46"/>
      <c r="AX1169" s="46"/>
      <c r="AY1169" s="46"/>
      <c r="AZ1169" s="46"/>
    </row>
    <row r="1170" spans="1:52" s="71" customFormat="1" x14ac:dyDescent="0.15">
      <c r="A1170" s="84"/>
      <c r="B1170" s="79"/>
      <c r="C1170" s="79"/>
      <c r="D1170" s="53"/>
      <c r="E1170" s="53"/>
      <c r="F1170" s="53"/>
      <c r="G1170" s="53"/>
      <c r="H1170" s="53"/>
      <c r="I1170" s="53"/>
      <c r="J1170" s="53"/>
      <c r="K1170" s="53"/>
      <c r="L1170" s="53"/>
      <c r="M1170" s="53"/>
      <c r="N1170" s="53"/>
      <c r="O1170" s="53"/>
      <c r="P1170" s="53"/>
      <c r="Q1170" s="53"/>
      <c r="R1170" s="53"/>
      <c r="S1170" s="53"/>
      <c r="T1170" s="53"/>
      <c r="U1170" s="53"/>
      <c r="V1170" s="53"/>
      <c r="W1170" s="53"/>
      <c r="X1170" s="53"/>
      <c r="Y1170" s="76"/>
      <c r="Z1170" s="76"/>
      <c r="AA1170" s="76"/>
      <c r="AE1170" s="46"/>
      <c r="AF1170" s="46"/>
      <c r="AG1170" s="46"/>
      <c r="AH1170" s="46"/>
      <c r="AI1170" s="46"/>
      <c r="AJ1170" s="46"/>
      <c r="AK1170" s="46"/>
      <c r="AL1170" s="46"/>
      <c r="AM1170" s="46"/>
      <c r="AN1170" s="46"/>
      <c r="AO1170" s="46"/>
      <c r="AP1170" s="46"/>
      <c r="AQ1170" s="46"/>
      <c r="AR1170" s="46"/>
      <c r="AS1170" s="46"/>
      <c r="AT1170" s="46"/>
      <c r="AU1170" s="46"/>
      <c r="AV1170" s="46"/>
      <c r="AW1170" s="46"/>
      <c r="AX1170" s="46"/>
      <c r="AY1170" s="46"/>
      <c r="AZ1170" s="46"/>
    </row>
    <row r="1171" spans="1:52" s="71" customFormat="1" x14ac:dyDescent="0.15">
      <c r="A1171" s="84"/>
      <c r="B1171" s="79"/>
      <c r="C1171" s="79"/>
      <c r="D1171" s="53"/>
      <c r="E1171" s="53"/>
      <c r="F1171" s="53"/>
      <c r="G1171" s="53"/>
      <c r="H1171" s="53"/>
      <c r="I1171" s="53"/>
      <c r="J1171" s="53"/>
      <c r="K1171" s="53"/>
      <c r="L1171" s="53"/>
      <c r="M1171" s="53"/>
      <c r="N1171" s="53"/>
      <c r="O1171" s="53"/>
      <c r="P1171" s="53"/>
      <c r="Q1171" s="53"/>
      <c r="R1171" s="53"/>
      <c r="S1171" s="53"/>
      <c r="T1171" s="53"/>
      <c r="U1171" s="53"/>
      <c r="V1171" s="53"/>
      <c r="W1171" s="53"/>
      <c r="X1171" s="53"/>
      <c r="Y1171" s="76"/>
      <c r="Z1171" s="76"/>
      <c r="AA1171" s="76"/>
      <c r="AE1171" s="46"/>
      <c r="AF1171" s="46"/>
      <c r="AG1171" s="46"/>
      <c r="AH1171" s="46"/>
      <c r="AI1171" s="46"/>
      <c r="AJ1171" s="46"/>
      <c r="AK1171" s="46"/>
      <c r="AL1171" s="46"/>
      <c r="AM1171" s="46"/>
      <c r="AN1171" s="46"/>
      <c r="AO1171" s="46"/>
      <c r="AP1171" s="46"/>
      <c r="AQ1171" s="46"/>
      <c r="AR1171" s="46"/>
      <c r="AS1171" s="46"/>
      <c r="AT1171" s="46"/>
      <c r="AU1171" s="46"/>
      <c r="AV1171" s="46"/>
      <c r="AW1171" s="46"/>
      <c r="AX1171" s="46"/>
      <c r="AY1171" s="46"/>
      <c r="AZ1171" s="46"/>
    </row>
    <row r="1172" spans="1:52" s="71" customFormat="1" x14ac:dyDescent="0.15">
      <c r="A1172" s="84"/>
      <c r="B1172" s="79"/>
      <c r="C1172" s="79"/>
      <c r="D1172" s="53"/>
      <c r="E1172" s="53"/>
      <c r="F1172" s="53"/>
      <c r="G1172" s="53"/>
      <c r="H1172" s="53"/>
      <c r="I1172" s="53"/>
      <c r="J1172" s="53"/>
      <c r="K1172" s="53"/>
      <c r="L1172" s="53"/>
      <c r="M1172" s="53"/>
      <c r="N1172" s="53"/>
      <c r="O1172" s="53"/>
      <c r="P1172" s="53"/>
      <c r="Q1172" s="53"/>
      <c r="R1172" s="53"/>
      <c r="S1172" s="53"/>
      <c r="T1172" s="53"/>
      <c r="U1172" s="53"/>
      <c r="V1172" s="53"/>
      <c r="W1172" s="53"/>
      <c r="X1172" s="53"/>
      <c r="Y1172" s="76"/>
      <c r="Z1172" s="76"/>
      <c r="AA1172" s="76"/>
      <c r="AE1172" s="46"/>
      <c r="AF1172" s="46"/>
      <c r="AG1172" s="46"/>
      <c r="AH1172" s="46"/>
      <c r="AI1172" s="46"/>
      <c r="AJ1172" s="46"/>
      <c r="AK1172" s="46"/>
      <c r="AL1172" s="46"/>
      <c r="AM1172" s="46"/>
      <c r="AN1172" s="46"/>
      <c r="AO1172" s="46"/>
      <c r="AP1172" s="46"/>
      <c r="AQ1172" s="46"/>
      <c r="AR1172" s="46"/>
      <c r="AS1172" s="46"/>
      <c r="AT1172" s="46"/>
      <c r="AU1172" s="46"/>
      <c r="AV1172" s="46"/>
      <c r="AW1172" s="46"/>
      <c r="AX1172" s="46"/>
      <c r="AY1172" s="46"/>
      <c r="AZ1172" s="46"/>
    </row>
    <row r="1173" spans="1:52" s="71" customFormat="1" x14ac:dyDescent="0.15">
      <c r="A1173" s="84"/>
      <c r="B1173" s="79"/>
      <c r="C1173" s="79"/>
      <c r="D1173" s="53"/>
      <c r="E1173" s="53"/>
      <c r="F1173" s="53"/>
      <c r="G1173" s="53"/>
      <c r="H1173" s="53"/>
      <c r="I1173" s="53"/>
      <c r="J1173" s="53"/>
      <c r="K1173" s="53"/>
      <c r="L1173" s="53"/>
      <c r="M1173" s="53"/>
      <c r="N1173" s="53"/>
      <c r="O1173" s="53"/>
      <c r="P1173" s="53"/>
      <c r="Q1173" s="53"/>
      <c r="R1173" s="53"/>
      <c r="S1173" s="53"/>
      <c r="T1173" s="53"/>
      <c r="U1173" s="53"/>
      <c r="V1173" s="53"/>
      <c r="W1173" s="53"/>
      <c r="X1173" s="53"/>
      <c r="Y1173" s="76"/>
      <c r="Z1173" s="76"/>
      <c r="AA1173" s="76"/>
      <c r="AE1173" s="46"/>
      <c r="AF1173" s="46"/>
      <c r="AG1173" s="46"/>
      <c r="AH1173" s="46"/>
      <c r="AI1173" s="46"/>
      <c r="AJ1173" s="46"/>
      <c r="AK1173" s="46"/>
      <c r="AL1173" s="46"/>
      <c r="AM1173" s="46"/>
      <c r="AN1173" s="46"/>
      <c r="AO1173" s="46"/>
      <c r="AP1173" s="46"/>
      <c r="AQ1173" s="46"/>
      <c r="AR1173" s="46"/>
      <c r="AS1173" s="46"/>
      <c r="AT1173" s="46"/>
      <c r="AU1173" s="46"/>
      <c r="AV1173" s="46"/>
      <c r="AW1173" s="46"/>
      <c r="AX1173" s="46"/>
      <c r="AY1173" s="46"/>
      <c r="AZ1173" s="46"/>
    </row>
    <row r="1174" spans="1:52" s="71" customFormat="1" x14ac:dyDescent="0.15">
      <c r="A1174" s="84"/>
      <c r="B1174" s="85"/>
      <c r="C1174" s="85"/>
      <c r="D1174" s="53"/>
      <c r="E1174" s="53"/>
      <c r="F1174" s="53"/>
      <c r="G1174" s="53"/>
      <c r="H1174" s="53"/>
      <c r="I1174" s="53"/>
      <c r="J1174" s="53"/>
      <c r="K1174" s="53"/>
      <c r="L1174" s="53"/>
      <c r="M1174" s="53"/>
      <c r="N1174" s="53"/>
      <c r="O1174" s="53"/>
      <c r="P1174" s="53"/>
      <c r="Q1174" s="53"/>
      <c r="R1174" s="53"/>
      <c r="S1174" s="53"/>
      <c r="T1174" s="53"/>
      <c r="U1174" s="53"/>
      <c r="V1174" s="53"/>
      <c r="W1174" s="53"/>
      <c r="X1174" s="53"/>
      <c r="Y1174" s="87"/>
      <c r="Z1174" s="87"/>
      <c r="AA1174" s="87"/>
      <c r="AE1174" s="46"/>
      <c r="AF1174" s="46"/>
      <c r="AG1174" s="46"/>
      <c r="AH1174" s="46"/>
      <c r="AI1174" s="46"/>
      <c r="AJ1174" s="46"/>
      <c r="AK1174" s="46"/>
      <c r="AL1174" s="46"/>
      <c r="AM1174" s="46"/>
      <c r="AN1174" s="46"/>
      <c r="AO1174" s="46"/>
      <c r="AP1174" s="46"/>
      <c r="AQ1174" s="46"/>
      <c r="AR1174" s="46"/>
      <c r="AS1174" s="46"/>
      <c r="AT1174" s="46"/>
      <c r="AU1174" s="46"/>
      <c r="AV1174" s="46"/>
      <c r="AW1174" s="46"/>
      <c r="AX1174" s="46"/>
      <c r="AY1174" s="46"/>
      <c r="AZ1174" s="46"/>
    </row>
    <row r="1175" spans="1:52" s="71" customFormat="1" x14ac:dyDescent="0.15">
      <c r="A1175" s="79"/>
      <c r="B1175" s="84"/>
      <c r="C1175" s="84"/>
      <c r="D1175" s="53"/>
      <c r="E1175" s="53"/>
      <c r="F1175" s="53"/>
      <c r="G1175" s="53"/>
      <c r="H1175" s="53"/>
      <c r="I1175" s="53"/>
      <c r="J1175" s="53"/>
      <c r="K1175" s="53"/>
      <c r="L1175" s="53"/>
      <c r="M1175" s="53"/>
      <c r="N1175" s="53"/>
      <c r="O1175" s="53"/>
      <c r="P1175" s="53"/>
      <c r="Q1175" s="53"/>
      <c r="R1175" s="53"/>
      <c r="S1175" s="53"/>
      <c r="T1175" s="53"/>
      <c r="U1175" s="53"/>
      <c r="V1175" s="53"/>
      <c r="W1175" s="53"/>
      <c r="X1175" s="53"/>
      <c r="Y1175" s="87"/>
      <c r="Z1175" s="87"/>
      <c r="AA1175" s="87"/>
      <c r="AE1175" s="46"/>
      <c r="AF1175" s="46"/>
      <c r="AG1175" s="46"/>
      <c r="AH1175" s="46"/>
      <c r="AI1175" s="46"/>
      <c r="AJ1175" s="46"/>
      <c r="AK1175" s="46"/>
      <c r="AL1175" s="46"/>
      <c r="AM1175" s="46"/>
      <c r="AN1175" s="46"/>
      <c r="AO1175" s="46"/>
      <c r="AP1175" s="46"/>
      <c r="AQ1175" s="46"/>
      <c r="AR1175" s="46"/>
      <c r="AS1175" s="46"/>
      <c r="AT1175" s="46"/>
      <c r="AU1175" s="46"/>
      <c r="AV1175" s="46"/>
      <c r="AW1175" s="46"/>
      <c r="AX1175" s="46"/>
      <c r="AY1175" s="46"/>
      <c r="AZ1175" s="46"/>
    </row>
    <row r="1176" spans="1:52" s="71" customFormat="1" x14ac:dyDescent="0.15">
      <c r="A1176" s="88"/>
      <c r="B1176" s="89"/>
      <c r="C1176" s="89"/>
      <c r="D1176" s="46"/>
      <c r="E1176" s="46"/>
      <c r="F1176" s="46"/>
      <c r="G1176" s="46"/>
      <c r="H1176" s="46"/>
      <c r="I1176" s="46"/>
      <c r="J1176" s="46"/>
      <c r="K1176" s="46"/>
      <c r="L1176" s="46"/>
      <c r="M1176" s="46"/>
      <c r="N1176" s="46"/>
      <c r="O1176" s="46"/>
      <c r="P1176" s="46"/>
      <c r="Q1176" s="46"/>
      <c r="R1176" s="46"/>
      <c r="S1176" s="46"/>
      <c r="T1176" s="46"/>
      <c r="U1176" s="46"/>
      <c r="V1176" s="46"/>
      <c r="W1176" s="46"/>
      <c r="X1176" s="46"/>
      <c r="Y1176" s="87"/>
      <c r="Z1176" s="87"/>
      <c r="AA1176" s="87"/>
      <c r="AE1176" s="53"/>
      <c r="AF1176" s="53"/>
      <c r="AG1176" s="53"/>
      <c r="AH1176" s="53"/>
      <c r="AI1176" s="53"/>
      <c r="AJ1176" s="53"/>
      <c r="AK1176" s="53"/>
      <c r="AL1176" s="53"/>
      <c r="AM1176" s="53"/>
      <c r="AN1176" s="53"/>
      <c r="AO1176" s="53"/>
      <c r="AP1176" s="53"/>
      <c r="AQ1176" s="53"/>
      <c r="AR1176" s="53"/>
      <c r="AS1176" s="53"/>
      <c r="AT1176" s="53"/>
      <c r="AU1176" s="53"/>
      <c r="AV1176" s="53"/>
      <c r="AW1176" s="53"/>
      <c r="AX1176" s="53"/>
      <c r="AY1176" s="53"/>
      <c r="AZ1176" s="53"/>
    </row>
    <row r="1177" spans="1:52" x14ac:dyDescent="0.15">
      <c r="A1177" s="89"/>
      <c r="B1177" s="89"/>
      <c r="C1177" s="89"/>
      <c r="D1177" s="46"/>
      <c r="E1177" s="46"/>
      <c r="F1177" s="46"/>
      <c r="G1177" s="46"/>
      <c r="H1177" s="46"/>
      <c r="I1177" s="46"/>
      <c r="J1177" s="46"/>
      <c r="K1177" s="46"/>
      <c r="L1177" s="46"/>
      <c r="M1177" s="46"/>
      <c r="N1177" s="46"/>
      <c r="O1177" s="46"/>
      <c r="P1177" s="46"/>
      <c r="Q1177" s="46"/>
      <c r="R1177" s="46"/>
      <c r="Y1177" s="87"/>
      <c r="Z1177" s="87"/>
      <c r="AA1177" s="87"/>
      <c r="AE1177" s="53"/>
      <c r="AF1177" s="53"/>
      <c r="AG1177" s="53"/>
      <c r="AH1177" s="53"/>
      <c r="AI1177" s="53"/>
      <c r="AJ1177" s="53"/>
      <c r="AK1177" s="53"/>
      <c r="AL1177" s="53"/>
      <c r="AM1177" s="53"/>
      <c r="AN1177" s="53"/>
      <c r="AO1177" s="53"/>
      <c r="AP1177" s="53"/>
      <c r="AQ1177" s="53"/>
      <c r="AR1177" s="53"/>
      <c r="AS1177" s="53"/>
      <c r="AT1177" s="53"/>
      <c r="AU1177" s="53"/>
      <c r="AV1177" s="53"/>
      <c r="AW1177" s="53"/>
      <c r="AX1177" s="53"/>
      <c r="AY1177" s="53"/>
      <c r="AZ1177" s="53"/>
    </row>
    <row r="1178" spans="1:52" x14ac:dyDescent="0.15">
      <c r="A1178" s="89"/>
      <c r="B1178" s="89"/>
      <c r="C1178" s="89"/>
      <c r="D1178" s="46"/>
      <c r="E1178" s="46"/>
      <c r="F1178" s="46"/>
      <c r="G1178" s="46"/>
      <c r="H1178" s="46"/>
      <c r="I1178" s="46"/>
      <c r="J1178" s="46"/>
      <c r="K1178" s="46"/>
      <c r="L1178" s="46"/>
      <c r="M1178" s="46"/>
      <c r="N1178" s="46"/>
      <c r="O1178" s="46"/>
      <c r="P1178" s="46"/>
      <c r="Q1178" s="46"/>
      <c r="R1178" s="46"/>
      <c r="Y1178" s="87"/>
      <c r="Z1178" s="87"/>
      <c r="AA1178" s="87"/>
      <c r="AE1178" s="53"/>
      <c r="AF1178" s="53"/>
      <c r="AG1178" s="53"/>
      <c r="AH1178" s="53"/>
      <c r="AI1178" s="53"/>
      <c r="AJ1178" s="53"/>
      <c r="AK1178" s="53"/>
      <c r="AL1178" s="53"/>
      <c r="AM1178" s="53"/>
      <c r="AN1178" s="53"/>
      <c r="AO1178" s="53"/>
      <c r="AP1178" s="53"/>
      <c r="AQ1178" s="53"/>
      <c r="AR1178" s="53"/>
      <c r="AS1178" s="53"/>
      <c r="AT1178" s="53"/>
      <c r="AU1178" s="53"/>
      <c r="AV1178" s="53"/>
      <c r="AW1178" s="53"/>
      <c r="AX1178" s="53"/>
      <c r="AY1178" s="53"/>
      <c r="AZ1178" s="53"/>
    </row>
    <row r="1179" spans="1:52" x14ac:dyDescent="0.15">
      <c r="A1179" s="88"/>
      <c r="B1179" s="89"/>
      <c r="C1179" s="89"/>
      <c r="D1179" s="46"/>
      <c r="E1179" s="46"/>
      <c r="F1179" s="46"/>
      <c r="G1179" s="46"/>
      <c r="H1179" s="46"/>
      <c r="I1179" s="46"/>
      <c r="J1179" s="46"/>
      <c r="K1179" s="46"/>
      <c r="L1179" s="46"/>
      <c r="M1179" s="46"/>
      <c r="N1179" s="46"/>
      <c r="O1179" s="46"/>
      <c r="P1179" s="46"/>
      <c r="Q1179" s="46"/>
      <c r="R1179" s="46"/>
      <c r="Y1179" s="87"/>
      <c r="Z1179" s="87"/>
      <c r="AA1179" s="87"/>
      <c r="AE1179" s="53"/>
      <c r="AF1179" s="53"/>
      <c r="AG1179" s="53"/>
      <c r="AH1179" s="53"/>
      <c r="AI1179" s="53"/>
      <c r="AJ1179" s="53"/>
      <c r="AK1179" s="53"/>
      <c r="AL1179" s="53"/>
      <c r="AM1179" s="53"/>
      <c r="AN1179" s="53"/>
      <c r="AO1179" s="53"/>
      <c r="AP1179" s="53"/>
      <c r="AQ1179" s="53"/>
      <c r="AR1179" s="53"/>
      <c r="AS1179" s="53"/>
      <c r="AT1179" s="53"/>
      <c r="AU1179" s="53"/>
      <c r="AV1179" s="53"/>
      <c r="AW1179" s="53"/>
      <c r="AX1179" s="53"/>
      <c r="AY1179" s="53"/>
      <c r="AZ1179" s="53"/>
    </row>
    <row r="1180" spans="1:52" x14ac:dyDescent="0.15">
      <c r="A1180" s="79"/>
      <c r="B1180" s="79"/>
      <c r="C1180" s="84"/>
      <c r="D1180" s="53"/>
      <c r="E1180" s="53"/>
      <c r="F1180" s="53"/>
      <c r="G1180" s="53"/>
      <c r="H1180" s="53"/>
      <c r="I1180" s="53"/>
      <c r="J1180" s="53"/>
      <c r="K1180" s="53"/>
      <c r="L1180" s="53"/>
      <c r="M1180" s="53"/>
      <c r="N1180" s="53"/>
      <c r="O1180" s="53"/>
      <c r="P1180" s="53"/>
      <c r="Q1180" s="53"/>
      <c r="R1180" s="53"/>
      <c r="S1180" s="53"/>
      <c r="T1180" s="53"/>
      <c r="U1180" s="53"/>
      <c r="V1180" s="53"/>
      <c r="W1180" s="53"/>
      <c r="X1180" s="53"/>
      <c r="Y1180" s="87"/>
      <c r="Z1180" s="87"/>
      <c r="AA1180" s="87"/>
      <c r="AE1180" s="53"/>
      <c r="AF1180" s="53"/>
      <c r="AG1180" s="53"/>
      <c r="AH1180" s="53"/>
      <c r="AI1180" s="53"/>
      <c r="AJ1180" s="53"/>
      <c r="AK1180" s="53"/>
      <c r="AL1180" s="53"/>
      <c r="AM1180" s="53"/>
      <c r="AN1180" s="53"/>
      <c r="AO1180" s="53"/>
      <c r="AP1180" s="53"/>
      <c r="AQ1180" s="53"/>
      <c r="AR1180" s="53"/>
      <c r="AS1180" s="53"/>
      <c r="AT1180" s="53"/>
      <c r="AU1180" s="53"/>
      <c r="AV1180" s="53"/>
      <c r="AW1180" s="53"/>
      <c r="AX1180" s="53"/>
      <c r="AY1180" s="53"/>
      <c r="AZ1180" s="53"/>
    </row>
    <row r="1181" spans="1:52" x14ac:dyDescent="0.15">
      <c r="A1181" s="79"/>
      <c r="B1181" s="79"/>
      <c r="C1181" s="84"/>
      <c r="D1181" s="53"/>
      <c r="E1181" s="53"/>
      <c r="F1181" s="53"/>
      <c r="G1181" s="53"/>
      <c r="H1181" s="53"/>
      <c r="I1181" s="53"/>
      <c r="J1181" s="53"/>
      <c r="K1181" s="53"/>
      <c r="L1181" s="53"/>
      <c r="M1181" s="53"/>
      <c r="N1181" s="53"/>
      <c r="O1181" s="53"/>
      <c r="P1181" s="53"/>
      <c r="Q1181" s="53"/>
      <c r="R1181" s="53"/>
      <c r="S1181" s="53"/>
      <c r="T1181" s="53"/>
      <c r="U1181" s="53"/>
      <c r="V1181" s="53"/>
      <c r="W1181" s="53"/>
      <c r="X1181" s="53"/>
      <c r="Y1181" s="87"/>
      <c r="Z1181" s="87"/>
      <c r="AA1181" s="87"/>
      <c r="AE1181" s="53"/>
      <c r="AF1181" s="53"/>
      <c r="AG1181" s="53"/>
      <c r="AH1181" s="53"/>
      <c r="AI1181" s="53"/>
      <c r="AJ1181" s="53"/>
      <c r="AK1181" s="53"/>
      <c r="AL1181" s="53"/>
      <c r="AM1181" s="53"/>
      <c r="AN1181" s="53"/>
      <c r="AO1181" s="53"/>
      <c r="AP1181" s="53"/>
      <c r="AQ1181" s="53"/>
      <c r="AR1181" s="53"/>
      <c r="AS1181" s="53"/>
      <c r="AT1181" s="53"/>
      <c r="AU1181" s="53"/>
      <c r="AV1181" s="53"/>
      <c r="AW1181" s="53"/>
      <c r="AX1181" s="53"/>
      <c r="AY1181" s="53"/>
      <c r="AZ1181" s="53"/>
    </row>
    <row r="1182" spans="1:52" x14ac:dyDescent="0.15">
      <c r="A1182" s="79"/>
      <c r="B1182" s="79"/>
      <c r="C1182" s="84"/>
      <c r="D1182" s="53"/>
      <c r="E1182" s="53"/>
      <c r="F1182" s="53"/>
      <c r="G1182" s="53"/>
      <c r="H1182" s="53"/>
      <c r="I1182" s="53"/>
      <c r="J1182" s="53"/>
      <c r="K1182" s="53"/>
      <c r="L1182" s="53"/>
      <c r="M1182" s="53"/>
      <c r="N1182" s="53"/>
      <c r="O1182" s="53"/>
      <c r="P1182" s="53"/>
      <c r="Q1182" s="53"/>
      <c r="R1182" s="53"/>
      <c r="S1182" s="53"/>
      <c r="T1182" s="53"/>
      <c r="U1182" s="53"/>
      <c r="V1182" s="53"/>
      <c r="W1182" s="53"/>
      <c r="X1182" s="53"/>
      <c r="Y1182" s="87"/>
      <c r="Z1182" s="87"/>
      <c r="AA1182" s="87"/>
      <c r="AE1182" s="53"/>
      <c r="AF1182" s="53"/>
      <c r="AG1182" s="53"/>
      <c r="AH1182" s="53"/>
      <c r="AI1182" s="53"/>
      <c r="AJ1182" s="53"/>
      <c r="AK1182" s="53"/>
      <c r="AL1182" s="53"/>
      <c r="AM1182" s="53"/>
      <c r="AN1182" s="53"/>
      <c r="AO1182" s="53"/>
      <c r="AP1182" s="53"/>
      <c r="AQ1182" s="53"/>
      <c r="AR1182" s="53"/>
      <c r="AS1182" s="53"/>
      <c r="AT1182" s="53"/>
      <c r="AU1182" s="53"/>
      <c r="AV1182" s="53"/>
      <c r="AW1182" s="53"/>
      <c r="AX1182" s="53"/>
      <c r="AY1182" s="53"/>
      <c r="AZ1182" s="53"/>
    </row>
    <row r="1183" spans="1:52" x14ac:dyDescent="0.15">
      <c r="A1183" s="79"/>
      <c r="B1183" s="79"/>
      <c r="C1183" s="84"/>
      <c r="D1183" s="53"/>
      <c r="E1183" s="53"/>
      <c r="F1183" s="53"/>
      <c r="G1183" s="53"/>
      <c r="H1183" s="53"/>
      <c r="I1183" s="53"/>
      <c r="J1183" s="53"/>
      <c r="K1183" s="53"/>
      <c r="L1183" s="53"/>
      <c r="M1183" s="53"/>
      <c r="N1183" s="53"/>
      <c r="O1183" s="53"/>
      <c r="P1183" s="53"/>
      <c r="Q1183" s="53"/>
      <c r="R1183" s="53"/>
      <c r="S1183" s="53"/>
      <c r="T1183" s="53"/>
      <c r="U1183" s="53"/>
      <c r="V1183" s="53"/>
      <c r="W1183" s="53"/>
      <c r="X1183" s="53"/>
      <c r="Y1183" s="87"/>
      <c r="Z1183" s="87"/>
      <c r="AA1183" s="87"/>
    </row>
    <row r="1184" spans="1:52" x14ac:dyDescent="0.15">
      <c r="A1184" s="79"/>
      <c r="B1184" s="79"/>
      <c r="C1184" s="84"/>
      <c r="D1184" s="53"/>
      <c r="E1184" s="53"/>
      <c r="F1184" s="53"/>
      <c r="G1184" s="53"/>
      <c r="H1184" s="53"/>
      <c r="I1184" s="53"/>
      <c r="J1184" s="53"/>
      <c r="K1184" s="53"/>
      <c r="L1184" s="53"/>
      <c r="M1184" s="53"/>
      <c r="N1184" s="53"/>
      <c r="O1184" s="53"/>
      <c r="P1184" s="53"/>
      <c r="Q1184" s="53"/>
      <c r="R1184" s="53"/>
      <c r="S1184" s="53"/>
      <c r="T1184" s="53"/>
      <c r="U1184" s="53"/>
      <c r="V1184" s="53"/>
      <c r="W1184" s="53"/>
      <c r="X1184" s="53"/>
      <c r="Y1184" s="87"/>
      <c r="Z1184" s="87"/>
      <c r="AA1184" s="87"/>
    </row>
    <row r="1185" spans="1:52" x14ac:dyDescent="0.15">
      <c r="A1185" s="79"/>
      <c r="B1185" s="79"/>
      <c r="C1185" s="84"/>
      <c r="D1185" s="53"/>
      <c r="E1185" s="53"/>
      <c r="F1185" s="53"/>
      <c r="G1185" s="53"/>
      <c r="H1185" s="53"/>
      <c r="I1185" s="53"/>
      <c r="J1185" s="53"/>
      <c r="K1185" s="53"/>
      <c r="L1185" s="53"/>
      <c r="M1185" s="53"/>
      <c r="N1185" s="53"/>
      <c r="O1185" s="53"/>
      <c r="P1185" s="53"/>
      <c r="Q1185" s="53"/>
      <c r="R1185" s="53"/>
      <c r="S1185" s="53"/>
      <c r="T1185" s="53"/>
      <c r="U1185" s="53"/>
      <c r="V1185" s="53"/>
      <c r="W1185" s="53"/>
      <c r="X1185" s="53"/>
      <c r="Y1185" s="87"/>
      <c r="Z1185" s="87"/>
      <c r="AA1185" s="87"/>
    </row>
    <row r="1186" spans="1:52" x14ac:dyDescent="0.15">
      <c r="A1186" s="79"/>
      <c r="B1186" s="79"/>
      <c r="C1186" s="84"/>
      <c r="D1186" s="53"/>
      <c r="E1186" s="53"/>
      <c r="F1186" s="53"/>
      <c r="G1186" s="53"/>
      <c r="H1186" s="53"/>
      <c r="I1186" s="53"/>
      <c r="J1186" s="53"/>
      <c r="K1186" s="53"/>
      <c r="L1186" s="53"/>
      <c r="M1186" s="53"/>
      <c r="N1186" s="53"/>
      <c r="O1186" s="53"/>
      <c r="P1186" s="53"/>
      <c r="Q1186" s="53"/>
      <c r="R1186" s="53"/>
      <c r="S1186" s="53"/>
      <c r="T1186" s="53"/>
      <c r="U1186" s="53"/>
      <c r="V1186" s="53"/>
      <c r="W1186" s="53"/>
      <c r="X1186" s="53"/>
      <c r="Y1186" s="87"/>
      <c r="Z1186" s="87"/>
      <c r="AA1186" s="87"/>
    </row>
    <row r="1187" spans="1:52" x14ac:dyDescent="0.15">
      <c r="A1187" s="79"/>
      <c r="B1187" s="79"/>
      <c r="C1187" s="84"/>
      <c r="D1187" s="53"/>
      <c r="E1187" s="53"/>
      <c r="F1187" s="53"/>
      <c r="G1187" s="53"/>
      <c r="H1187" s="53"/>
      <c r="I1187" s="53"/>
      <c r="J1187" s="53"/>
      <c r="K1187" s="53"/>
      <c r="L1187" s="53"/>
      <c r="M1187" s="53"/>
      <c r="N1187" s="53"/>
      <c r="O1187" s="53"/>
      <c r="P1187" s="53"/>
      <c r="Q1187" s="53"/>
      <c r="R1187" s="53"/>
      <c r="S1187" s="53"/>
      <c r="T1187" s="53"/>
      <c r="U1187" s="53"/>
      <c r="V1187" s="53"/>
      <c r="W1187" s="53"/>
      <c r="X1187" s="53"/>
      <c r="Y1187" s="87"/>
      <c r="Z1187" s="87"/>
      <c r="AA1187" s="87"/>
    </row>
    <row r="1188" spans="1:52" x14ac:dyDescent="0.15">
      <c r="A1188" s="79"/>
      <c r="B1188" s="79"/>
      <c r="C1188" s="84"/>
      <c r="D1188" s="53"/>
      <c r="E1188" s="53"/>
      <c r="F1188" s="53"/>
      <c r="G1188" s="53"/>
      <c r="H1188" s="53"/>
      <c r="I1188" s="53"/>
      <c r="J1188" s="53"/>
      <c r="K1188" s="53"/>
      <c r="L1188" s="53"/>
      <c r="M1188" s="53"/>
      <c r="N1188" s="53"/>
      <c r="O1188" s="53"/>
      <c r="P1188" s="53"/>
      <c r="Q1188" s="53"/>
      <c r="R1188" s="53"/>
      <c r="S1188" s="53"/>
      <c r="T1188" s="53"/>
      <c r="U1188" s="53"/>
      <c r="V1188" s="53"/>
      <c r="W1188" s="53"/>
      <c r="X1188" s="53"/>
      <c r="Y1188" s="87"/>
      <c r="Z1188" s="87"/>
      <c r="AA1188" s="87"/>
    </row>
    <row r="1189" spans="1:52" x14ac:dyDescent="0.25">
      <c r="A1189" s="79"/>
      <c r="B1189" s="79"/>
      <c r="C1189" s="84"/>
      <c r="D1189" s="53"/>
      <c r="E1189" s="53"/>
      <c r="F1189" s="53"/>
      <c r="G1189" s="53"/>
      <c r="H1189" s="53"/>
      <c r="I1189" s="53"/>
      <c r="J1189" s="53"/>
      <c r="K1189" s="53"/>
      <c r="L1189" s="53"/>
      <c r="M1189" s="53"/>
      <c r="N1189" s="53"/>
      <c r="O1189" s="53"/>
      <c r="P1189" s="53"/>
      <c r="Q1189" s="53"/>
      <c r="R1189" s="53"/>
      <c r="S1189" s="53"/>
      <c r="T1189" s="53"/>
      <c r="U1189" s="53"/>
      <c r="V1189" s="53"/>
      <c r="W1189" s="53"/>
      <c r="X1189" s="53"/>
    </row>
    <row r="1190" spans="1:52" x14ac:dyDescent="0.25">
      <c r="A1190" s="79"/>
      <c r="B1190" s="79"/>
      <c r="C1190" s="84"/>
      <c r="D1190" s="53"/>
      <c r="E1190" s="53"/>
      <c r="F1190" s="53"/>
      <c r="G1190" s="53"/>
      <c r="H1190" s="53"/>
      <c r="I1190" s="53"/>
      <c r="J1190" s="53"/>
      <c r="K1190" s="53"/>
      <c r="L1190" s="53"/>
      <c r="M1190" s="53"/>
      <c r="N1190" s="53"/>
      <c r="O1190" s="53"/>
      <c r="P1190" s="53"/>
      <c r="Q1190" s="53"/>
      <c r="R1190" s="53"/>
      <c r="S1190" s="53"/>
      <c r="T1190" s="53"/>
      <c r="U1190" s="53"/>
      <c r="V1190" s="53"/>
      <c r="W1190" s="53"/>
      <c r="X1190" s="53"/>
    </row>
    <row r="1191" spans="1:52" x14ac:dyDescent="0.25">
      <c r="A1191" s="79"/>
      <c r="B1191" s="79"/>
      <c r="C1191" s="84"/>
      <c r="D1191" s="53"/>
      <c r="E1191" s="53"/>
      <c r="F1191" s="53"/>
      <c r="G1191" s="53"/>
      <c r="H1191" s="53"/>
      <c r="I1191" s="53"/>
      <c r="J1191" s="53"/>
      <c r="K1191" s="53"/>
      <c r="L1191" s="53"/>
      <c r="M1191" s="53"/>
      <c r="N1191" s="53"/>
      <c r="O1191" s="53"/>
      <c r="P1191" s="53"/>
      <c r="Q1191" s="53"/>
      <c r="R1191" s="53"/>
      <c r="S1191" s="53"/>
      <c r="T1191" s="53"/>
      <c r="U1191" s="53"/>
      <c r="V1191" s="53"/>
      <c r="W1191" s="53"/>
      <c r="X1191" s="53"/>
    </row>
    <row r="1192" spans="1:52" x14ac:dyDescent="0.25">
      <c r="A1192" s="79"/>
      <c r="B1192" s="79"/>
      <c r="C1192" s="84"/>
      <c r="D1192" s="53"/>
      <c r="E1192" s="53"/>
      <c r="F1192" s="53"/>
      <c r="G1192" s="53"/>
      <c r="H1192" s="53"/>
      <c r="I1192" s="53"/>
      <c r="J1192" s="53"/>
      <c r="K1192" s="53"/>
      <c r="L1192" s="53"/>
      <c r="M1192" s="53"/>
      <c r="N1192" s="53"/>
      <c r="O1192" s="53"/>
      <c r="P1192" s="53"/>
      <c r="Q1192" s="53"/>
      <c r="R1192" s="53"/>
      <c r="S1192" s="53"/>
      <c r="T1192" s="53"/>
      <c r="U1192" s="53"/>
      <c r="V1192" s="53"/>
      <c r="W1192" s="53"/>
      <c r="X1192" s="53"/>
      <c r="Y1192" s="93"/>
      <c r="Z1192" s="93"/>
      <c r="AA1192" s="93"/>
    </row>
    <row r="1193" spans="1:52" x14ac:dyDescent="0.25">
      <c r="A1193" s="79"/>
      <c r="B1193" s="79"/>
      <c r="C1193" s="84"/>
      <c r="D1193" s="53"/>
      <c r="E1193" s="53"/>
      <c r="F1193" s="53"/>
      <c r="G1193" s="53"/>
      <c r="H1193" s="53"/>
      <c r="I1193" s="53"/>
      <c r="J1193" s="53"/>
      <c r="K1193" s="53"/>
      <c r="L1193" s="53"/>
      <c r="M1193" s="53"/>
      <c r="N1193" s="53"/>
      <c r="O1193" s="53"/>
      <c r="P1193" s="53"/>
      <c r="Q1193" s="53"/>
      <c r="R1193" s="53"/>
      <c r="S1193" s="53"/>
      <c r="T1193" s="53"/>
      <c r="U1193" s="53"/>
      <c r="V1193" s="53"/>
      <c r="W1193" s="53"/>
      <c r="X1193" s="53"/>
      <c r="Y1193" s="93"/>
      <c r="Z1193" s="93"/>
      <c r="AA1193" s="93"/>
    </row>
    <row r="1194" spans="1:52" x14ac:dyDescent="0.25">
      <c r="A1194" s="79"/>
      <c r="B1194" s="84"/>
      <c r="C1194" s="84"/>
      <c r="D1194" s="84"/>
      <c r="E1194" s="84"/>
      <c r="F1194" s="84"/>
      <c r="G1194" s="84"/>
      <c r="H1194" s="91"/>
      <c r="I1194" s="91"/>
      <c r="J1194" s="91"/>
      <c r="K1194" s="91"/>
      <c r="L1194" s="91"/>
      <c r="M1194" s="91"/>
      <c r="N1194" s="91"/>
      <c r="O1194" s="91"/>
      <c r="P1194" s="91"/>
      <c r="Q1194" s="91"/>
      <c r="R1194" s="91"/>
      <c r="S1194" s="91"/>
      <c r="T1194" s="91"/>
      <c r="U1194" s="91"/>
      <c r="V1194" s="91"/>
      <c r="W1194" s="91"/>
      <c r="X1194" s="91"/>
      <c r="Y1194" s="93"/>
      <c r="Z1194" s="93"/>
      <c r="AA1194" s="93"/>
    </row>
    <row r="1195" spans="1:52" x14ac:dyDescent="0.25">
      <c r="A1195" s="79"/>
      <c r="B1195" s="84"/>
      <c r="C1195" s="84"/>
      <c r="D1195" s="84"/>
      <c r="E1195" s="84"/>
      <c r="F1195" s="84"/>
      <c r="G1195" s="84"/>
      <c r="H1195" s="91"/>
      <c r="I1195" s="91"/>
      <c r="J1195" s="91"/>
      <c r="K1195" s="91"/>
      <c r="L1195" s="91"/>
      <c r="M1195" s="91"/>
      <c r="N1195" s="91"/>
      <c r="O1195" s="91"/>
      <c r="P1195" s="91"/>
      <c r="Q1195" s="91"/>
      <c r="R1195" s="91"/>
      <c r="S1195" s="91"/>
      <c r="T1195" s="91"/>
      <c r="U1195" s="91"/>
      <c r="V1195" s="91"/>
      <c r="W1195" s="91"/>
      <c r="X1195" s="91"/>
      <c r="Y1195" s="93"/>
      <c r="Z1195" s="93"/>
      <c r="AA1195" s="93"/>
    </row>
    <row r="1196" spans="1:52" s="53" customFormat="1" x14ac:dyDescent="0.25">
      <c r="A1196" s="84"/>
      <c r="B1196" s="84"/>
      <c r="C1196" s="84"/>
      <c r="D1196" s="84"/>
      <c r="E1196" s="84"/>
      <c r="F1196" s="84"/>
      <c r="G1196" s="84"/>
      <c r="H1196" s="91"/>
      <c r="I1196" s="91"/>
      <c r="J1196" s="91"/>
      <c r="K1196" s="91"/>
      <c r="L1196" s="91"/>
      <c r="M1196" s="91"/>
      <c r="N1196" s="91"/>
      <c r="O1196" s="91"/>
      <c r="P1196" s="91"/>
      <c r="Q1196" s="91"/>
      <c r="R1196" s="91"/>
      <c r="S1196" s="91"/>
      <c r="T1196" s="91"/>
      <c r="U1196" s="91"/>
      <c r="V1196" s="91"/>
      <c r="W1196" s="91"/>
      <c r="X1196" s="91"/>
      <c r="Y1196" s="93"/>
      <c r="Z1196" s="93"/>
      <c r="AA1196" s="93"/>
      <c r="AE1196" s="46"/>
      <c r="AF1196" s="46"/>
      <c r="AG1196" s="46"/>
      <c r="AH1196" s="46"/>
      <c r="AI1196" s="46"/>
      <c r="AJ1196" s="46"/>
      <c r="AK1196" s="46"/>
      <c r="AL1196" s="46"/>
      <c r="AM1196" s="46"/>
      <c r="AN1196" s="46"/>
      <c r="AO1196" s="46"/>
      <c r="AP1196" s="46"/>
      <c r="AQ1196" s="46"/>
      <c r="AR1196" s="46"/>
      <c r="AS1196" s="46"/>
      <c r="AT1196" s="46"/>
      <c r="AU1196" s="46"/>
      <c r="AV1196" s="46"/>
      <c r="AW1196" s="46"/>
      <c r="AX1196" s="46"/>
      <c r="AY1196" s="46"/>
      <c r="AZ1196" s="46"/>
    </row>
    <row r="1197" spans="1:52" s="53" customFormat="1" x14ac:dyDescent="0.25">
      <c r="A1197" s="86"/>
      <c r="B1197" s="84"/>
      <c r="C1197" s="84"/>
      <c r="D1197" s="84"/>
      <c r="E1197" s="84"/>
      <c r="F1197" s="84"/>
      <c r="G1197" s="84"/>
      <c r="H1197" s="91"/>
      <c r="I1197" s="91"/>
      <c r="J1197" s="91"/>
      <c r="K1197" s="91"/>
      <c r="L1197" s="91"/>
      <c r="M1197" s="91"/>
      <c r="N1197" s="91"/>
      <c r="O1197" s="91"/>
      <c r="P1197" s="91"/>
      <c r="Q1197" s="91"/>
      <c r="R1197" s="91"/>
      <c r="S1197" s="91"/>
      <c r="T1197" s="91"/>
      <c r="U1197" s="91"/>
      <c r="V1197" s="91"/>
      <c r="W1197" s="91"/>
      <c r="X1197" s="91"/>
      <c r="Y1197" s="93"/>
      <c r="Z1197" s="93"/>
      <c r="AA1197" s="93"/>
      <c r="AE1197" s="46"/>
      <c r="AF1197" s="46"/>
      <c r="AG1197" s="46"/>
      <c r="AH1197" s="46"/>
      <c r="AI1197" s="46"/>
      <c r="AJ1197" s="46"/>
      <c r="AK1197" s="46"/>
      <c r="AL1197" s="46"/>
      <c r="AM1197" s="46"/>
      <c r="AN1197" s="46"/>
      <c r="AO1197" s="46"/>
      <c r="AP1197" s="46"/>
      <c r="AQ1197" s="46"/>
      <c r="AR1197" s="46"/>
      <c r="AS1197" s="46"/>
      <c r="AT1197" s="46"/>
      <c r="AU1197" s="46"/>
      <c r="AV1197" s="46"/>
      <c r="AW1197" s="46"/>
      <c r="AX1197" s="46"/>
      <c r="AY1197" s="46"/>
      <c r="AZ1197" s="46"/>
    </row>
    <row r="1198" spans="1:52" s="53" customFormat="1" x14ac:dyDescent="0.25">
      <c r="A1198" s="94"/>
      <c r="B1198" s="94"/>
      <c r="C1198" s="94"/>
      <c r="D1198" s="94"/>
      <c r="E1198" s="94"/>
      <c r="F1198" s="94"/>
      <c r="G1198" s="84"/>
      <c r="H1198" s="91"/>
      <c r="I1198" s="91"/>
      <c r="J1198" s="91"/>
      <c r="K1198" s="91"/>
      <c r="L1198" s="91"/>
      <c r="M1198" s="91"/>
      <c r="N1198" s="91"/>
      <c r="O1198" s="91"/>
      <c r="P1198" s="91"/>
      <c r="Q1198" s="91"/>
      <c r="R1198" s="91"/>
      <c r="S1198" s="91"/>
      <c r="T1198" s="91"/>
      <c r="U1198" s="91"/>
      <c r="V1198" s="91"/>
      <c r="W1198" s="91"/>
      <c r="X1198" s="91"/>
      <c r="Y1198" s="93"/>
      <c r="Z1198" s="93"/>
      <c r="AA1198" s="93"/>
      <c r="AE1198" s="46"/>
      <c r="AF1198" s="46"/>
      <c r="AG1198" s="46"/>
      <c r="AH1198" s="46"/>
      <c r="AI1198" s="46"/>
      <c r="AJ1198" s="46"/>
      <c r="AK1198" s="46"/>
      <c r="AL1198" s="46"/>
      <c r="AM1198" s="46"/>
      <c r="AN1198" s="46"/>
      <c r="AO1198" s="46"/>
      <c r="AP1198" s="46"/>
      <c r="AQ1198" s="46"/>
      <c r="AR1198" s="46"/>
      <c r="AS1198" s="46"/>
      <c r="AT1198" s="46"/>
      <c r="AU1198" s="46"/>
      <c r="AV1198" s="46"/>
      <c r="AW1198" s="46"/>
      <c r="AX1198" s="46"/>
      <c r="AY1198" s="46"/>
      <c r="AZ1198" s="46"/>
    </row>
    <row r="1199" spans="1:52" s="53" customFormat="1" x14ac:dyDescent="0.25">
      <c r="A1199" s="85"/>
      <c r="B1199" s="94"/>
      <c r="C1199" s="94"/>
      <c r="D1199" s="85"/>
      <c r="E1199" s="85"/>
      <c r="F1199" s="85"/>
      <c r="G1199" s="84"/>
      <c r="H1199" s="91"/>
      <c r="I1199" s="91"/>
      <c r="J1199" s="91"/>
      <c r="K1199" s="91"/>
      <c r="L1199" s="91"/>
      <c r="M1199" s="91"/>
      <c r="N1199" s="91"/>
      <c r="O1199" s="91"/>
      <c r="P1199" s="91"/>
      <c r="Q1199" s="91"/>
      <c r="R1199" s="91"/>
      <c r="S1199" s="91"/>
      <c r="T1199" s="91"/>
      <c r="U1199" s="91"/>
      <c r="V1199" s="91"/>
      <c r="W1199" s="91"/>
      <c r="X1199" s="91"/>
      <c r="Y1199" s="93"/>
      <c r="Z1199" s="93"/>
      <c r="AA1199" s="93"/>
      <c r="AE1199" s="46"/>
      <c r="AF1199" s="46"/>
      <c r="AG1199" s="46"/>
      <c r="AH1199" s="46"/>
      <c r="AI1199" s="46"/>
      <c r="AJ1199" s="46"/>
      <c r="AK1199" s="46"/>
      <c r="AL1199" s="46"/>
      <c r="AM1199" s="46"/>
      <c r="AN1199" s="46"/>
      <c r="AO1199" s="46"/>
      <c r="AP1199" s="46"/>
      <c r="AQ1199" s="46"/>
      <c r="AR1199" s="46"/>
      <c r="AS1199" s="46"/>
      <c r="AT1199" s="46"/>
      <c r="AU1199" s="46"/>
      <c r="AV1199" s="46"/>
      <c r="AW1199" s="46"/>
      <c r="AX1199" s="46"/>
      <c r="AY1199" s="46"/>
      <c r="AZ1199" s="46"/>
    </row>
    <row r="1200" spans="1:52" s="53" customFormat="1" x14ac:dyDescent="0.25">
      <c r="A1200" s="85"/>
      <c r="B1200" s="85"/>
      <c r="C1200" s="85"/>
      <c r="D1200" s="85"/>
      <c r="E1200" s="85"/>
      <c r="F1200" s="85"/>
      <c r="G1200" s="84"/>
      <c r="H1200" s="91"/>
      <c r="I1200" s="91"/>
      <c r="J1200" s="91"/>
      <c r="K1200" s="91"/>
      <c r="L1200" s="91"/>
      <c r="M1200" s="91"/>
      <c r="N1200" s="91"/>
      <c r="O1200" s="91"/>
      <c r="P1200" s="91"/>
      <c r="Q1200" s="91"/>
      <c r="R1200" s="91"/>
      <c r="S1200" s="91"/>
      <c r="T1200" s="91"/>
      <c r="U1200" s="91"/>
      <c r="V1200" s="91"/>
      <c r="W1200" s="91"/>
      <c r="X1200" s="91"/>
      <c r="Y1200" s="93"/>
      <c r="Z1200" s="93"/>
      <c r="AA1200" s="93"/>
      <c r="AE1200" s="46"/>
      <c r="AF1200" s="46"/>
      <c r="AG1200" s="46"/>
      <c r="AH1200" s="46"/>
      <c r="AI1200" s="46"/>
      <c r="AJ1200" s="46"/>
      <c r="AK1200" s="46"/>
      <c r="AL1200" s="46"/>
      <c r="AM1200" s="46"/>
      <c r="AN1200" s="46"/>
      <c r="AO1200" s="46"/>
      <c r="AP1200" s="46"/>
      <c r="AQ1200" s="46"/>
      <c r="AR1200" s="46"/>
      <c r="AS1200" s="46"/>
      <c r="AT1200" s="46"/>
      <c r="AU1200" s="46"/>
      <c r="AV1200" s="46"/>
      <c r="AW1200" s="46"/>
      <c r="AX1200" s="46"/>
      <c r="AY1200" s="46"/>
      <c r="AZ1200" s="46"/>
    </row>
    <row r="1201" spans="1:52" s="53" customFormat="1" x14ac:dyDescent="0.25">
      <c r="A1201" s="79"/>
      <c r="B1201" s="84"/>
      <c r="C1201" s="84"/>
      <c r="D1201" s="84"/>
      <c r="E1201" s="84"/>
      <c r="F1201" s="84"/>
      <c r="G1201" s="84"/>
      <c r="H1201" s="91"/>
      <c r="I1201" s="91"/>
      <c r="J1201" s="91"/>
      <c r="K1201" s="91"/>
      <c r="L1201" s="91"/>
      <c r="M1201" s="91"/>
      <c r="N1201" s="91"/>
      <c r="O1201" s="91"/>
      <c r="P1201" s="91"/>
      <c r="Q1201" s="91"/>
      <c r="R1201" s="91"/>
      <c r="S1201" s="91"/>
      <c r="T1201" s="91"/>
      <c r="U1201" s="91"/>
      <c r="V1201" s="91"/>
      <c r="W1201" s="91"/>
      <c r="X1201" s="91"/>
      <c r="Y1201" s="93"/>
      <c r="Z1201" s="93"/>
      <c r="AA1201" s="93"/>
      <c r="AE1201" s="91"/>
      <c r="AF1201" s="91"/>
      <c r="AG1201" s="91"/>
      <c r="AH1201" s="91"/>
      <c r="AI1201" s="91"/>
      <c r="AJ1201" s="91"/>
      <c r="AK1201" s="91"/>
      <c r="AL1201" s="91"/>
      <c r="AM1201" s="91"/>
      <c r="AN1201" s="91"/>
      <c r="AO1201" s="91"/>
      <c r="AP1201" s="91"/>
      <c r="AQ1201" s="91"/>
      <c r="AR1201" s="91"/>
      <c r="AS1201" s="91"/>
      <c r="AT1201" s="91"/>
      <c r="AU1201" s="91"/>
      <c r="AV1201" s="91"/>
      <c r="AW1201" s="91"/>
      <c r="AX1201" s="91"/>
      <c r="AY1201" s="91"/>
      <c r="AZ1201" s="91"/>
    </row>
    <row r="1202" spans="1:52" s="53" customFormat="1" x14ac:dyDescent="0.25">
      <c r="A1202" s="84"/>
      <c r="B1202" s="84"/>
      <c r="C1202" s="84"/>
      <c r="D1202" s="84"/>
      <c r="E1202" s="84"/>
      <c r="F1202" s="84"/>
      <c r="G1202" s="84"/>
      <c r="H1202" s="91"/>
      <c r="I1202" s="91"/>
      <c r="J1202" s="91"/>
      <c r="K1202" s="91"/>
      <c r="L1202" s="91"/>
      <c r="M1202" s="91"/>
      <c r="N1202" s="91"/>
      <c r="O1202" s="91"/>
      <c r="P1202" s="91"/>
      <c r="Q1202" s="91"/>
      <c r="R1202" s="91"/>
      <c r="S1202" s="91"/>
      <c r="T1202" s="91"/>
      <c r="U1202" s="91"/>
      <c r="V1202" s="91"/>
      <c r="W1202" s="91"/>
      <c r="X1202" s="91"/>
      <c r="Y1202" s="93"/>
      <c r="Z1202" s="93"/>
      <c r="AA1202" s="93"/>
      <c r="AE1202" s="91"/>
      <c r="AF1202" s="91"/>
      <c r="AG1202" s="91"/>
      <c r="AH1202" s="91"/>
      <c r="AI1202" s="91"/>
      <c r="AJ1202" s="91"/>
      <c r="AK1202" s="91"/>
      <c r="AL1202" s="91"/>
      <c r="AM1202" s="91"/>
      <c r="AN1202" s="91"/>
      <c r="AO1202" s="91"/>
      <c r="AP1202" s="91"/>
      <c r="AQ1202" s="91"/>
      <c r="AR1202" s="91"/>
      <c r="AS1202" s="91"/>
      <c r="AT1202" s="91"/>
      <c r="AU1202" s="91"/>
      <c r="AV1202" s="91"/>
      <c r="AW1202" s="91"/>
      <c r="AX1202" s="91"/>
      <c r="AY1202" s="91"/>
      <c r="AZ1202" s="91"/>
    </row>
    <row r="1203" spans="1:52" x14ac:dyDescent="0.25">
      <c r="A1203" s="79"/>
      <c r="B1203" s="84"/>
      <c r="C1203" s="84"/>
      <c r="D1203" s="84"/>
      <c r="E1203" s="84"/>
      <c r="F1203" s="84"/>
      <c r="G1203" s="84"/>
      <c r="H1203" s="91"/>
      <c r="I1203" s="91"/>
      <c r="J1203" s="91"/>
      <c r="K1203" s="91"/>
      <c r="L1203" s="91"/>
      <c r="M1203" s="91"/>
      <c r="N1203" s="91"/>
      <c r="O1203" s="91"/>
      <c r="P1203" s="91"/>
      <c r="Q1203" s="91"/>
      <c r="R1203" s="91"/>
      <c r="S1203" s="91"/>
      <c r="T1203" s="91"/>
      <c r="U1203" s="91"/>
      <c r="V1203" s="91"/>
      <c r="W1203" s="91"/>
      <c r="X1203" s="91"/>
      <c r="Y1203" s="93"/>
      <c r="Z1203" s="93"/>
      <c r="AA1203" s="93"/>
      <c r="AE1203" s="91"/>
      <c r="AF1203" s="91"/>
      <c r="AG1203" s="91"/>
      <c r="AH1203" s="91"/>
      <c r="AI1203" s="91"/>
      <c r="AJ1203" s="91"/>
      <c r="AK1203" s="91"/>
      <c r="AL1203" s="91"/>
      <c r="AM1203" s="91"/>
      <c r="AN1203" s="91"/>
      <c r="AO1203" s="91"/>
      <c r="AP1203" s="91"/>
      <c r="AQ1203" s="91"/>
      <c r="AR1203" s="91"/>
      <c r="AS1203" s="91"/>
      <c r="AT1203" s="91"/>
      <c r="AU1203" s="91"/>
      <c r="AV1203" s="91"/>
      <c r="AW1203" s="91"/>
      <c r="AX1203" s="91"/>
      <c r="AY1203" s="91"/>
      <c r="AZ1203" s="91"/>
    </row>
    <row r="1204" spans="1:52" x14ac:dyDescent="0.25">
      <c r="A1204" s="94"/>
      <c r="B1204" s="94"/>
      <c r="C1204" s="94"/>
      <c r="D1204" s="94"/>
      <c r="E1204" s="94"/>
      <c r="F1204" s="94"/>
      <c r="G1204" s="84"/>
      <c r="H1204" s="91"/>
      <c r="I1204" s="91"/>
      <c r="J1204" s="91"/>
      <c r="K1204" s="91"/>
      <c r="L1204" s="91"/>
      <c r="M1204" s="91"/>
      <c r="N1204" s="91"/>
      <c r="O1204" s="91"/>
      <c r="P1204" s="91"/>
      <c r="Q1204" s="91"/>
      <c r="R1204" s="91"/>
      <c r="S1204" s="91"/>
      <c r="T1204" s="91"/>
      <c r="U1204" s="91"/>
      <c r="V1204" s="91"/>
      <c r="W1204" s="91"/>
      <c r="X1204" s="91"/>
      <c r="Y1204" s="93"/>
      <c r="Z1204" s="93"/>
      <c r="AA1204" s="93"/>
      <c r="AE1204" s="91"/>
      <c r="AF1204" s="91"/>
      <c r="AG1204" s="91"/>
      <c r="AH1204" s="91"/>
      <c r="AI1204" s="91"/>
      <c r="AJ1204" s="91"/>
      <c r="AK1204" s="91"/>
      <c r="AL1204" s="91"/>
      <c r="AM1204" s="91"/>
      <c r="AN1204" s="91"/>
      <c r="AO1204" s="91"/>
      <c r="AP1204" s="91"/>
      <c r="AQ1204" s="91"/>
      <c r="AR1204" s="91"/>
      <c r="AS1204" s="91"/>
      <c r="AT1204" s="91"/>
      <c r="AU1204" s="91"/>
      <c r="AV1204" s="91"/>
      <c r="AW1204" s="91"/>
      <c r="AX1204" s="91"/>
      <c r="AY1204" s="91"/>
      <c r="AZ1204" s="91"/>
    </row>
    <row r="1205" spans="1:52" x14ac:dyDescent="0.25">
      <c r="A1205" s="85"/>
      <c r="B1205" s="85"/>
      <c r="C1205" s="85"/>
      <c r="D1205" s="85"/>
      <c r="E1205" s="85"/>
      <c r="F1205" s="85"/>
      <c r="G1205" s="84"/>
      <c r="H1205" s="91"/>
      <c r="I1205" s="91"/>
      <c r="J1205" s="91"/>
      <c r="K1205" s="91"/>
      <c r="L1205" s="91"/>
      <c r="M1205" s="91"/>
      <c r="N1205" s="91"/>
      <c r="O1205" s="91"/>
      <c r="P1205" s="91"/>
      <c r="Q1205" s="91"/>
      <c r="R1205" s="91"/>
      <c r="S1205" s="91"/>
      <c r="T1205" s="91"/>
      <c r="U1205" s="91"/>
      <c r="V1205" s="91"/>
      <c r="W1205" s="91"/>
      <c r="X1205" s="91"/>
      <c r="Y1205" s="93"/>
      <c r="Z1205" s="93"/>
      <c r="AA1205" s="93"/>
      <c r="AE1205" s="91"/>
      <c r="AF1205" s="91"/>
      <c r="AG1205" s="91"/>
      <c r="AH1205" s="91"/>
      <c r="AI1205" s="91"/>
      <c r="AJ1205" s="91"/>
      <c r="AK1205" s="91"/>
      <c r="AL1205" s="91"/>
      <c r="AM1205" s="91"/>
      <c r="AN1205" s="91"/>
      <c r="AO1205" s="91"/>
      <c r="AP1205" s="91"/>
      <c r="AQ1205" s="91"/>
      <c r="AR1205" s="91"/>
      <c r="AS1205" s="91"/>
      <c r="AT1205" s="91"/>
      <c r="AU1205" s="91"/>
      <c r="AV1205" s="91"/>
      <c r="AW1205" s="91"/>
      <c r="AX1205" s="91"/>
      <c r="AY1205" s="91"/>
      <c r="AZ1205" s="91"/>
    </row>
    <row r="1206" spans="1:52" x14ac:dyDescent="0.25">
      <c r="A1206" s="94"/>
      <c r="B1206" s="94"/>
      <c r="C1206" s="94"/>
      <c r="D1206" s="94"/>
      <c r="E1206" s="94"/>
      <c r="F1206" s="94"/>
      <c r="G1206" s="84"/>
      <c r="H1206" s="91"/>
      <c r="I1206" s="91"/>
      <c r="J1206" s="91"/>
      <c r="K1206" s="91"/>
      <c r="L1206" s="91"/>
      <c r="M1206" s="91"/>
      <c r="N1206" s="91"/>
      <c r="O1206" s="91"/>
      <c r="P1206" s="91"/>
      <c r="Q1206" s="91"/>
      <c r="R1206" s="91"/>
      <c r="S1206" s="91"/>
      <c r="T1206" s="91"/>
      <c r="U1206" s="91"/>
      <c r="V1206" s="91"/>
      <c r="W1206" s="91"/>
      <c r="X1206" s="91"/>
      <c r="Y1206" s="93"/>
      <c r="Z1206" s="93"/>
      <c r="AA1206" s="93"/>
      <c r="AE1206" s="91"/>
      <c r="AF1206" s="91"/>
      <c r="AG1206" s="91"/>
      <c r="AH1206" s="91"/>
      <c r="AI1206" s="91"/>
      <c r="AJ1206" s="91"/>
      <c r="AK1206" s="91"/>
      <c r="AL1206" s="91"/>
      <c r="AM1206" s="91"/>
      <c r="AN1206" s="91"/>
      <c r="AO1206" s="91"/>
      <c r="AP1206" s="91"/>
      <c r="AQ1206" s="91"/>
      <c r="AR1206" s="91"/>
      <c r="AS1206" s="91"/>
      <c r="AT1206" s="91"/>
      <c r="AU1206" s="91"/>
      <c r="AV1206" s="91"/>
      <c r="AW1206" s="91"/>
      <c r="AX1206" s="91"/>
      <c r="AY1206" s="91"/>
      <c r="AZ1206" s="91"/>
    </row>
    <row r="1207" spans="1:52" x14ac:dyDescent="0.25">
      <c r="A1207" s="94"/>
      <c r="B1207" s="85"/>
      <c r="C1207" s="85"/>
      <c r="D1207" s="85"/>
      <c r="E1207" s="85"/>
      <c r="F1207" s="85"/>
      <c r="G1207" s="84"/>
      <c r="H1207" s="91"/>
      <c r="I1207" s="91"/>
      <c r="J1207" s="91"/>
      <c r="K1207" s="91"/>
      <c r="L1207" s="91"/>
      <c r="M1207" s="91"/>
      <c r="N1207" s="91"/>
      <c r="O1207" s="91"/>
      <c r="P1207" s="91"/>
      <c r="Q1207" s="91"/>
      <c r="R1207" s="91"/>
      <c r="S1207" s="91"/>
      <c r="T1207" s="91"/>
      <c r="U1207" s="91"/>
      <c r="V1207" s="91"/>
      <c r="W1207" s="91"/>
      <c r="X1207" s="91"/>
      <c r="Y1207" s="93"/>
      <c r="Z1207" s="93"/>
      <c r="AA1207" s="93"/>
      <c r="AE1207" s="91"/>
      <c r="AF1207" s="91"/>
      <c r="AG1207" s="91"/>
      <c r="AH1207" s="91"/>
      <c r="AI1207" s="91"/>
      <c r="AJ1207" s="91"/>
      <c r="AK1207" s="91"/>
      <c r="AL1207" s="91"/>
      <c r="AM1207" s="91"/>
      <c r="AN1207" s="91"/>
      <c r="AO1207" s="91"/>
      <c r="AP1207" s="91"/>
      <c r="AQ1207" s="91"/>
      <c r="AR1207" s="91"/>
      <c r="AS1207" s="91"/>
      <c r="AT1207" s="91"/>
      <c r="AU1207" s="91"/>
      <c r="AV1207" s="91"/>
      <c r="AW1207" s="91"/>
      <c r="AX1207" s="91"/>
      <c r="AY1207" s="91"/>
      <c r="AZ1207" s="91"/>
    </row>
    <row r="1208" spans="1:52" x14ac:dyDescent="0.25">
      <c r="A1208" s="85"/>
      <c r="B1208" s="85"/>
      <c r="C1208" s="85"/>
      <c r="D1208" s="85"/>
      <c r="E1208" s="85"/>
      <c r="F1208" s="85"/>
      <c r="G1208" s="84"/>
      <c r="H1208" s="91"/>
      <c r="I1208" s="91"/>
      <c r="J1208" s="91"/>
      <c r="K1208" s="91"/>
      <c r="L1208" s="91"/>
      <c r="M1208" s="91"/>
      <c r="N1208" s="91"/>
      <c r="O1208" s="91"/>
      <c r="P1208" s="91"/>
      <c r="Q1208" s="91"/>
      <c r="R1208" s="91"/>
      <c r="S1208" s="91"/>
      <c r="T1208" s="91"/>
      <c r="U1208" s="91"/>
      <c r="V1208" s="91"/>
      <c r="W1208" s="91"/>
      <c r="X1208" s="91"/>
      <c r="Y1208" s="93"/>
      <c r="Z1208" s="93"/>
      <c r="AA1208" s="93"/>
      <c r="AE1208" s="91"/>
      <c r="AF1208" s="91"/>
      <c r="AG1208" s="91"/>
      <c r="AH1208" s="91"/>
      <c r="AI1208" s="91"/>
      <c r="AJ1208" s="91"/>
      <c r="AK1208" s="91"/>
      <c r="AL1208" s="91"/>
      <c r="AM1208" s="91"/>
      <c r="AN1208" s="91"/>
      <c r="AO1208" s="91"/>
      <c r="AP1208" s="91"/>
      <c r="AQ1208" s="91"/>
      <c r="AR1208" s="91"/>
      <c r="AS1208" s="91"/>
      <c r="AT1208" s="91"/>
      <c r="AU1208" s="91"/>
      <c r="AV1208" s="91"/>
      <c r="AW1208" s="91"/>
      <c r="AX1208" s="91"/>
      <c r="AY1208" s="91"/>
      <c r="AZ1208" s="91"/>
    </row>
    <row r="1209" spans="1:52" x14ac:dyDescent="0.25">
      <c r="A1209" s="79"/>
      <c r="B1209" s="84"/>
      <c r="C1209" s="84"/>
      <c r="D1209" s="84"/>
      <c r="E1209" s="84"/>
      <c r="F1209" s="84"/>
      <c r="G1209" s="84"/>
      <c r="H1209" s="91"/>
      <c r="I1209" s="91"/>
      <c r="J1209" s="91"/>
      <c r="K1209" s="91"/>
      <c r="L1209" s="91"/>
      <c r="M1209" s="91"/>
      <c r="N1209" s="91"/>
      <c r="O1209" s="91"/>
      <c r="P1209" s="91"/>
      <c r="Q1209" s="91"/>
      <c r="R1209" s="91"/>
      <c r="S1209" s="91"/>
      <c r="T1209" s="91"/>
      <c r="U1209" s="91"/>
      <c r="V1209" s="91"/>
      <c r="W1209" s="91"/>
      <c r="X1209" s="91"/>
      <c r="Y1209" s="93"/>
      <c r="Z1209" s="93"/>
      <c r="AA1209" s="93"/>
      <c r="AE1209" s="91"/>
      <c r="AF1209" s="91"/>
      <c r="AG1209" s="91"/>
      <c r="AH1209" s="91"/>
      <c r="AI1209" s="91"/>
      <c r="AJ1209" s="91"/>
      <c r="AK1209" s="91"/>
      <c r="AL1209" s="91"/>
      <c r="AM1209" s="91"/>
      <c r="AN1209" s="91"/>
      <c r="AO1209" s="91"/>
      <c r="AP1209" s="91"/>
      <c r="AQ1209" s="91"/>
      <c r="AR1209" s="91"/>
      <c r="AS1209" s="91"/>
      <c r="AT1209" s="91"/>
      <c r="AU1209" s="91"/>
      <c r="AV1209" s="91"/>
      <c r="AW1209" s="91"/>
      <c r="AX1209" s="91"/>
      <c r="AY1209" s="91"/>
      <c r="AZ1209" s="91"/>
    </row>
    <row r="1210" spans="1:52" x14ac:dyDescent="0.25">
      <c r="A1210" s="84"/>
      <c r="B1210" s="84"/>
      <c r="C1210" s="84"/>
      <c r="D1210" s="84"/>
      <c r="E1210" s="84"/>
      <c r="F1210" s="84"/>
      <c r="G1210" s="84"/>
      <c r="H1210" s="91"/>
      <c r="I1210" s="91"/>
      <c r="J1210" s="91"/>
      <c r="K1210" s="91"/>
      <c r="L1210" s="91"/>
      <c r="M1210" s="91"/>
      <c r="N1210" s="91"/>
      <c r="O1210" s="91"/>
      <c r="P1210" s="91"/>
      <c r="Q1210" s="91"/>
      <c r="R1210" s="91"/>
      <c r="S1210" s="91"/>
      <c r="T1210" s="91"/>
      <c r="U1210" s="91"/>
      <c r="V1210" s="91"/>
      <c r="W1210" s="91"/>
      <c r="X1210" s="91"/>
      <c r="Y1210" s="93"/>
      <c r="Z1210" s="93"/>
      <c r="AA1210" s="93"/>
      <c r="AE1210" s="91"/>
      <c r="AF1210" s="91"/>
      <c r="AG1210" s="91"/>
      <c r="AH1210" s="91"/>
      <c r="AI1210" s="91"/>
      <c r="AJ1210" s="91"/>
      <c r="AK1210" s="91"/>
      <c r="AL1210" s="91"/>
      <c r="AM1210" s="91"/>
      <c r="AN1210" s="91"/>
      <c r="AO1210" s="91"/>
      <c r="AP1210" s="91"/>
      <c r="AQ1210" s="91"/>
      <c r="AR1210" s="91"/>
      <c r="AS1210" s="91"/>
      <c r="AT1210" s="91"/>
      <c r="AU1210" s="91"/>
      <c r="AV1210" s="91"/>
      <c r="AW1210" s="91"/>
      <c r="AX1210" s="91"/>
      <c r="AY1210" s="91"/>
      <c r="AZ1210" s="91"/>
    </row>
    <row r="1211" spans="1:52" x14ac:dyDescent="0.25">
      <c r="A1211" s="79"/>
      <c r="B1211" s="84"/>
      <c r="C1211" s="84"/>
      <c r="D1211" s="84"/>
      <c r="E1211" s="84"/>
      <c r="F1211" s="84"/>
      <c r="G1211" s="84"/>
      <c r="H1211" s="91"/>
      <c r="I1211" s="91"/>
      <c r="J1211" s="91"/>
      <c r="K1211" s="91"/>
      <c r="L1211" s="91"/>
      <c r="M1211" s="91"/>
      <c r="N1211" s="91"/>
      <c r="O1211" s="91"/>
      <c r="P1211" s="91"/>
      <c r="Q1211" s="91"/>
      <c r="R1211" s="91"/>
      <c r="S1211" s="91"/>
      <c r="T1211" s="91"/>
      <c r="U1211" s="91"/>
      <c r="V1211" s="91"/>
      <c r="W1211" s="91"/>
      <c r="X1211" s="91"/>
      <c r="Y1211" s="93"/>
      <c r="Z1211" s="93"/>
      <c r="AA1211" s="93"/>
      <c r="AE1211" s="91"/>
      <c r="AF1211" s="91"/>
      <c r="AG1211" s="91"/>
      <c r="AH1211" s="91"/>
      <c r="AI1211" s="91"/>
      <c r="AJ1211" s="91"/>
      <c r="AK1211" s="91"/>
      <c r="AL1211" s="91"/>
      <c r="AM1211" s="91"/>
      <c r="AN1211" s="91"/>
      <c r="AO1211" s="91"/>
      <c r="AP1211" s="91"/>
      <c r="AQ1211" s="91"/>
      <c r="AR1211" s="91"/>
      <c r="AS1211" s="91"/>
      <c r="AT1211" s="91"/>
      <c r="AU1211" s="91"/>
      <c r="AV1211" s="91"/>
      <c r="AW1211" s="91"/>
      <c r="AX1211" s="91"/>
      <c r="AY1211" s="91"/>
      <c r="AZ1211" s="91"/>
    </row>
    <row r="1212" spans="1:52" x14ac:dyDescent="0.25">
      <c r="A1212" s="84"/>
      <c r="B1212" s="84"/>
      <c r="C1212" s="84"/>
      <c r="D1212" s="84"/>
      <c r="E1212" s="84"/>
      <c r="F1212" s="84"/>
      <c r="G1212" s="84"/>
      <c r="H1212" s="91"/>
      <c r="I1212" s="91"/>
      <c r="J1212" s="91"/>
      <c r="K1212" s="91"/>
      <c r="L1212" s="91"/>
      <c r="M1212" s="91"/>
      <c r="N1212" s="91"/>
      <c r="O1212" s="91"/>
      <c r="P1212" s="91"/>
      <c r="Q1212" s="91"/>
      <c r="R1212" s="91"/>
      <c r="S1212" s="91"/>
      <c r="T1212" s="91"/>
      <c r="U1212" s="91"/>
      <c r="V1212" s="91"/>
      <c r="W1212" s="91"/>
      <c r="X1212" s="91"/>
      <c r="Y1212" s="93"/>
      <c r="Z1212" s="93"/>
      <c r="AA1212" s="93"/>
      <c r="AE1212" s="91"/>
      <c r="AF1212" s="91"/>
      <c r="AG1212" s="91"/>
      <c r="AH1212" s="91"/>
      <c r="AI1212" s="91"/>
      <c r="AJ1212" s="91"/>
      <c r="AK1212" s="91"/>
      <c r="AL1212" s="91"/>
      <c r="AM1212" s="91"/>
      <c r="AN1212" s="91"/>
      <c r="AO1212" s="91"/>
      <c r="AP1212" s="91"/>
      <c r="AQ1212" s="91"/>
      <c r="AR1212" s="91"/>
      <c r="AS1212" s="91"/>
      <c r="AT1212" s="91"/>
      <c r="AU1212" s="91"/>
      <c r="AV1212" s="91"/>
      <c r="AW1212" s="91"/>
      <c r="AX1212" s="91"/>
      <c r="AY1212" s="91"/>
      <c r="AZ1212" s="91"/>
    </row>
    <row r="1213" spans="1:52" x14ac:dyDescent="0.25">
      <c r="A1213" s="95"/>
      <c r="B1213" s="95"/>
      <c r="C1213" s="95"/>
      <c r="D1213" s="95"/>
      <c r="E1213" s="91"/>
      <c r="F1213" s="95"/>
      <c r="G1213" s="95"/>
      <c r="H1213" s="91"/>
      <c r="I1213" s="91"/>
      <c r="J1213" s="91"/>
      <c r="K1213" s="91"/>
      <c r="L1213" s="91"/>
      <c r="M1213" s="91"/>
      <c r="N1213" s="91"/>
      <c r="O1213" s="91"/>
      <c r="P1213" s="91"/>
      <c r="Q1213" s="91"/>
      <c r="R1213" s="91"/>
      <c r="S1213" s="91"/>
      <c r="T1213" s="91"/>
      <c r="U1213" s="91"/>
      <c r="V1213" s="95"/>
      <c r="W1213" s="91"/>
      <c r="X1213" s="91"/>
      <c r="Y1213" s="93"/>
      <c r="Z1213" s="93"/>
      <c r="AA1213" s="93"/>
      <c r="AE1213" s="91"/>
      <c r="AF1213" s="91"/>
      <c r="AG1213" s="91"/>
      <c r="AH1213" s="91"/>
      <c r="AI1213" s="91"/>
      <c r="AJ1213" s="91"/>
      <c r="AK1213" s="91"/>
      <c r="AL1213" s="91"/>
      <c r="AM1213" s="91"/>
      <c r="AN1213" s="91"/>
      <c r="AO1213" s="91"/>
      <c r="AP1213" s="91"/>
      <c r="AQ1213" s="91"/>
      <c r="AR1213" s="91"/>
      <c r="AS1213" s="91"/>
      <c r="AT1213" s="91"/>
      <c r="AU1213" s="91"/>
      <c r="AV1213" s="91"/>
      <c r="AW1213" s="91"/>
      <c r="AX1213" s="91"/>
      <c r="AY1213" s="91"/>
      <c r="AZ1213" s="91"/>
    </row>
    <row r="1214" spans="1:52" x14ac:dyDescent="0.25">
      <c r="A1214" s="85"/>
      <c r="B1214" s="85"/>
      <c r="C1214" s="85"/>
      <c r="D1214" s="85"/>
      <c r="E1214" s="91"/>
      <c r="F1214" s="85"/>
      <c r="G1214" s="85"/>
      <c r="H1214" s="91"/>
      <c r="I1214" s="91"/>
      <c r="J1214" s="91"/>
      <c r="K1214" s="91"/>
      <c r="L1214" s="91"/>
      <c r="M1214" s="91"/>
      <c r="N1214" s="91"/>
      <c r="O1214" s="91"/>
      <c r="P1214" s="91"/>
      <c r="Q1214" s="91"/>
      <c r="R1214" s="91"/>
      <c r="S1214" s="91"/>
      <c r="T1214" s="91"/>
      <c r="U1214" s="91"/>
      <c r="V1214" s="85"/>
      <c r="W1214" s="91"/>
      <c r="X1214" s="91"/>
      <c r="Y1214" s="93"/>
      <c r="Z1214" s="93"/>
      <c r="AA1214" s="93"/>
      <c r="AE1214" s="91"/>
      <c r="AF1214" s="91"/>
      <c r="AG1214" s="91"/>
      <c r="AH1214" s="91"/>
      <c r="AI1214" s="91"/>
      <c r="AJ1214" s="91"/>
      <c r="AK1214" s="91"/>
      <c r="AL1214" s="91"/>
      <c r="AM1214" s="91"/>
      <c r="AN1214" s="91"/>
      <c r="AO1214" s="91"/>
      <c r="AP1214" s="91"/>
      <c r="AQ1214" s="91"/>
      <c r="AR1214" s="91"/>
      <c r="AS1214" s="91"/>
      <c r="AT1214" s="91"/>
      <c r="AU1214" s="91"/>
      <c r="AV1214" s="91"/>
      <c r="AW1214" s="91"/>
      <c r="AX1214" s="91"/>
      <c r="AY1214" s="91"/>
      <c r="AZ1214" s="91"/>
    </row>
    <row r="1215" spans="1:52" x14ac:dyDescent="0.25">
      <c r="A1215" s="95"/>
      <c r="B1215" s="95"/>
      <c r="C1215" s="95"/>
      <c r="D1215" s="95"/>
      <c r="E1215" s="91"/>
      <c r="F1215" s="95"/>
      <c r="G1215" s="95"/>
      <c r="H1215" s="91"/>
      <c r="I1215" s="91"/>
      <c r="J1215" s="91"/>
      <c r="K1215" s="91"/>
      <c r="L1215" s="91"/>
      <c r="M1215" s="91"/>
      <c r="N1215" s="91"/>
      <c r="O1215" s="91"/>
      <c r="P1215" s="91"/>
      <c r="Q1215" s="91"/>
      <c r="R1215" s="91"/>
      <c r="S1215" s="91"/>
      <c r="T1215" s="91"/>
      <c r="U1215" s="91"/>
      <c r="V1215" s="95"/>
      <c r="W1215" s="91"/>
      <c r="X1215" s="91"/>
      <c r="Y1215" s="93"/>
      <c r="Z1215" s="93"/>
      <c r="AA1215" s="93"/>
      <c r="AE1215" s="91"/>
      <c r="AF1215" s="91"/>
      <c r="AG1215" s="91"/>
      <c r="AH1215" s="91"/>
      <c r="AI1215" s="91"/>
      <c r="AJ1215" s="91"/>
      <c r="AK1215" s="91"/>
      <c r="AL1215" s="91"/>
      <c r="AM1215" s="91"/>
      <c r="AN1215" s="91"/>
      <c r="AO1215" s="91"/>
      <c r="AP1215" s="91"/>
      <c r="AQ1215" s="91"/>
      <c r="AR1215" s="91"/>
      <c r="AS1215" s="91"/>
      <c r="AT1215" s="91"/>
      <c r="AU1215" s="91"/>
      <c r="AV1215" s="91"/>
      <c r="AW1215" s="91"/>
      <c r="AX1215" s="91"/>
      <c r="AY1215" s="91"/>
      <c r="AZ1215" s="91"/>
    </row>
    <row r="1216" spans="1:52" x14ac:dyDescent="0.25">
      <c r="A1216" s="85"/>
      <c r="B1216" s="85"/>
      <c r="C1216" s="95"/>
      <c r="D1216" s="95"/>
      <c r="E1216" s="91"/>
      <c r="F1216" s="85"/>
      <c r="G1216" s="85"/>
      <c r="H1216" s="91"/>
      <c r="I1216" s="91"/>
      <c r="J1216" s="91"/>
      <c r="K1216" s="91"/>
      <c r="L1216" s="91"/>
      <c r="M1216" s="91"/>
      <c r="N1216" s="91"/>
      <c r="O1216" s="91"/>
      <c r="P1216" s="91"/>
      <c r="Q1216" s="91"/>
      <c r="R1216" s="91"/>
      <c r="S1216" s="91"/>
      <c r="T1216" s="91"/>
      <c r="U1216" s="91"/>
      <c r="V1216" s="85"/>
      <c r="W1216" s="91"/>
      <c r="X1216" s="91"/>
      <c r="Y1216" s="93"/>
      <c r="Z1216" s="93"/>
      <c r="AA1216" s="93"/>
      <c r="AE1216" s="91"/>
      <c r="AF1216" s="91"/>
      <c r="AG1216" s="91"/>
      <c r="AH1216" s="91"/>
      <c r="AI1216" s="91"/>
      <c r="AJ1216" s="91"/>
      <c r="AK1216" s="91"/>
      <c r="AL1216" s="91"/>
      <c r="AM1216" s="91"/>
      <c r="AN1216" s="91"/>
      <c r="AO1216" s="91"/>
      <c r="AP1216" s="91"/>
      <c r="AQ1216" s="91"/>
      <c r="AR1216" s="91"/>
      <c r="AS1216" s="91"/>
      <c r="AT1216" s="91"/>
      <c r="AU1216" s="91"/>
      <c r="AV1216" s="91"/>
      <c r="AW1216" s="91"/>
      <c r="AX1216" s="91"/>
      <c r="AY1216" s="91"/>
      <c r="AZ1216" s="91"/>
    </row>
    <row r="1217" spans="1:52" x14ac:dyDescent="0.25">
      <c r="A1217" s="85"/>
      <c r="B1217" s="85"/>
      <c r="C1217" s="85"/>
      <c r="D1217" s="85"/>
      <c r="E1217" s="91"/>
      <c r="F1217" s="85"/>
      <c r="G1217" s="85"/>
      <c r="H1217" s="91"/>
      <c r="I1217" s="91"/>
      <c r="J1217" s="91"/>
      <c r="K1217" s="91"/>
      <c r="L1217" s="91"/>
      <c r="M1217" s="91"/>
      <c r="N1217" s="91"/>
      <c r="O1217" s="91"/>
      <c r="P1217" s="91"/>
      <c r="Q1217" s="91"/>
      <c r="R1217" s="91"/>
      <c r="S1217" s="91"/>
      <c r="T1217" s="91"/>
      <c r="U1217" s="91"/>
      <c r="V1217" s="85"/>
      <c r="W1217" s="91"/>
      <c r="X1217" s="91"/>
      <c r="Y1217" s="93"/>
      <c r="Z1217" s="93"/>
      <c r="AA1217" s="93"/>
      <c r="AE1217" s="91"/>
      <c r="AF1217" s="91"/>
      <c r="AG1217" s="91"/>
      <c r="AH1217" s="91"/>
      <c r="AI1217" s="91"/>
      <c r="AJ1217" s="91"/>
      <c r="AK1217" s="91"/>
      <c r="AL1217" s="91"/>
      <c r="AM1217" s="91"/>
      <c r="AN1217" s="91"/>
      <c r="AO1217" s="91"/>
      <c r="AP1217" s="91"/>
      <c r="AQ1217" s="91"/>
      <c r="AR1217" s="91"/>
      <c r="AS1217" s="91"/>
      <c r="AT1217" s="91"/>
      <c r="AU1217" s="91"/>
      <c r="AV1217" s="91"/>
      <c r="AW1217" s="91"/>
      <c r="AX1217" s="91"/>
      <c r="AY1217" s="91"/>
      <c r="AZ1217" s="91"/>
    </row>
    <row r="1218" spans="1:52" x14ac:dyDescent="0.25">
      <c r="A1218" s="95"/>
      <c r="B1218" s="95"/>
      <c r="C1218" s="95"/>
      <c r="D1218" s="95"/>
      <c r="E1218" s="91"/>
      <c r="F1218" s="95"/>
      <c r="G1218" s="95"/>
      <c r="H1218" s="91"/>
      <c r="I1218" s="91"/>
      <c r="J1218" s="91"/>
      <c r="K1218" s="91"/>
      <c r="L1218" s="91"/>
      <c r="M1218" s="91"/>
      <c r="N1218" s="91"/>
      <c r="O1218" s="91"/>
      <c r="P1218" s="91"/>
      <c r="Q1218" s="91"/>
      <c r="R1218" s="91"/>
      <c r="S1218" s="91"/>
      <c r="T1218" s="91"/>
      <c r="U1218" s="91"/>
      <c r="V1218" s="95"/>
      <c r="W1218" s="91"/>
      <c r="X1218" s="91"/>
      <c r="Y1218" s="93"/>
      <c r="Z1218" s="93"/>
      <c r="AA1218" s="93"/>
      <c r="AE1218" s="91"/>
      <c r="AF1218" s="91"/>
      <c r="AG1218" s="91"/>
      <c r="AH1218" s="91"/>
      <c r="AI1218" s="91"/>
      <c r="AJ1218" s="91"/>
      <c r="AK1218" s="91"/>
      <c r="AL1218" s="91"/>
      <c r="AM1218" s="91"/>
      <c r="AN1218" s="91"/>
      <c r="AO1218" s="91"/>
      <c r="AP1218" s="91"/>
      <c r="AQ1218" s="91"/>
      <c r="AR1218" s="91"/>
      <c r="AS1218" s="91"/>
      <c r="AT1218" s="91"/>
      <c r="AU1218" s="91"/>
      <c r="AV1218" s="91"/>
      <c r="AW1218" s="91"/>
      <c r="AX1218" s="91"/>
      <c r="AY1218" s="91"/>
      <c r="AZ1218" s="91"/>
    </row>
    <row r="1219" spans="1:52" x14ac:dyDescent="0.25">
      <c r="A1219" s="85"/>
      <c r="B1219" s="85"/>
      <c r="C1219" s="85"/>
      <c r="D1219" s="85"/>
      <c r="E1219" s="91"/>
      <c r="F1219" s="85"/>
      <c r="G1219" s="85"/>
      <c r="H1219" s="91"/>
      <c r="I1219" s="91"/>
      <c r="J1219" s="91"/>
      <c r="K1219" s="91"/>
      <c r="L1219" s="91"/>
      <c r="M1219" s="91"/>
      <c r="N1219" s="91"/>
      <c r="O1219" s="91"/>
      <c r="P1219" s="91"/>
      <c r="Q1219" s="91"/>
      <c r="R1219" s="91"/>
      <c r="S1219" s="91"/>
      <c r="T1219" s="91"/>
      <c r="U1219" s="91"/>
      <c r="V1219" s="85"/>
      <c r="W1219" s="91"/>
      <c r="X1219" s="91"/>
      <c r="Y1219" s="93"/>
      <c r="Z1219" s="93"/>
      <c r="AA1219" s="93"/>
      <c r="AE1219" s="91"/>
      <c r="AF1219" s="91"/>
      <c r="AG1219" s="91"/>
      <c r="AH1219" s="91"/>
      <c r="AI1219" s="91"/>
      <c r="AJ1219" s="91"/>
      <c r="AK1219" s="91"/>
      <c r="AL1219" s="91"/>
      <c r="AM1219" s="91"/>
      <c r="AN1219" s="91"/>
      <c r="AO1219" s="91"/>
      <c r="AP1219" s="91"/>
      <c r="AQ1219" s="91"/>
      <c r="AR1219" s="91"/>
      <c r="AS1219" s="91"/>
      <c r="AT1219" s="91"/>
      <c r="AU1219" s="91"/>
      <c r="AV1219" s="91"/>
      <c r="AW1219" s="91"/>
      <c r="AX1219" s="91"/>
      <c r="AY1219" s="91"/>
      <c r="AZ1219" s="91"/>
    </row>
    <row r="1220" spans="1:52" x14ac:dyDescent="0.25">
      <c r="A1220" s="95"/>
      <c r="B1220" s="95"/>
      <c r="C1220" s="95"/>
      <c r="D1220" s="95"/>
      <c r="E1220" s="91"/>
      <c r="F1220" s="95"/>
      <c r="G1220" s="95"/>
      <c r="H1220" s="91"/>
      <c r="I1220" s="91"/>
      <c r="J1220" s="91"/>
      <c r="K1220" s="91"/>
      <c r="L1220" s="91"/>
      <c r="M1220" s="91"/>
      <c r="N1220" s="91"/>
      <c r="O1220" s="91"/>
      <c r="P1220" s="91"/>
      <c r="Q1220" s="91"/>
      <c r="R1220" s="91"/>
      <c r="S1220" s="91"/>
      <c r="T1220" s="91"/>
      <c r="U1220" s="91"/>
      <c r="V1220" s="95"/>
      <c r="W1220" s="91"/>
      <c r="X1220" s="91"/>
      <c r="Y1220" s="93"/>
      <c r="Z1220" s="93"/>
      <c r="AA1220" s="93"/>
      <c r="AE1220" s="91"/>
      <c r="AF1220" s="91"/>
      <c r="AG1220" s="91"/>
      <c r="AH1220" s="91"/>
      <c r="AI1220" s="91"/>
      <c r="AJ1220" s="91"/>
      <c r="AK1220" s="91"/>
      <c r="AL1220" s="91"/>
      <c r="AM1220" s="91"/>
      <c r="AN1220" s="91"/>
      <c r="AO1220" s="91"/>
      <c r="AP1220" s="91"/>
      <c r="AQ1220" s="91"/>
      <c r="AR1220" s="91"/>
      <c r="AS1220" s="91"/>
      <c r="AT1220" s="91"/>
      <c r="AU1220" s="91"/>
      <c r="AV1220" s="91"/>
      <c r="AW1220" s="91"/>
      <c r="AX1220" s="91"/>
      <c r="AY1220" s="91"/>
      <c r="AZ1220" s="91"/>
    </row>
    <row r="1221" spans="1:52" s="91" customFormat="1" x14ac:dyDescent="0.25">
      <c r="A1221" s="85"/>
      <c r="B1221" s="85"/>
      <c r="C1221" s="95"/>
      <c r="D1221" s="95"/>
      <c r="F1221" s="85"/>
      <c r="G1221" s="85"/>
      <c r="V1221" s="85"/>
      <c r="Y1221" s="93"/>
      <c r="Z1221" s="93"/>
      <c r="AA1221" s="93"/>
    </row>
    <row r="1222" spans="1:52" s="91" customFormat="1" x14ac:dyDescent="0.25">
      <c r="A1222" s="85"/>
      <c r="B1222" s="85"/>
      <c r="C1222" s="85"/>
      <c r="D1222" s="85"/>
      <c r="F1222" s="85"/>
      <c r="G1222" s="85"/>
      <c r="V1222" s="85"/>
      <c r="Y1222" s="93"/>
      <c r="Z1222" s="93"/>
      <c r="AA1222" s="93"/>
    </row>
    <row r="1223" spans="1:52" s="91" customFormat="1" x14ac:dyDescent="0.25">
      <c r="A1223" s="95"/>
      <c r="B1223" s="95"/>
      <c r="C1223" s="95"/>
      <c r="D1223" s="95"/>
      <c r="F1223" s="95"/>
      <c r="G1223" s="95"/>
      <c r="V1223" s="95"/>
      <c r="Y1223" s="93"/>
      <c r="Z1223" s="93"/>
      <c r="AA1223" s="93"/>
    </row>
    <row r="1224" spans="1:52" s="91" customFormat="1" x14ac:dyDescent="0.25">
      <c r="A1224" s="85"/>
      <c r="B1224" s="85"/>
      <c r="C1224" s="95"/>
      <c r="D1224" s="95"/>
      <c r="F1224" s="85"/>
      <c r="G1224" s="85"/>
      <c r="V1224" s="85"/>
      <c r="Y1224" s="93"/>
      <c r="Z1224" s="93"/>
      <c r="AA1224" s="93"/>
    </row>
    <row r="1225" spans="1:52" s="91" customFormat="1" x14ac:dyDescent="0.25">
      <c r="A1225" s="85"/>
      <c r="B1225" s="85"/>
      <c r="C1225" s="85"/>
      <c r="D1225" s="85"/>
      <c r="F1225" s="85"/>
      <c r="G1225" s="85"/>
      <c r="V1225" s="85"/>
      <c r="Y1225" s="93"/>
      <c r="Z1225" s="93"/>
      <c r="AA1225" s="93"/>
    </row>
    <row r="1226" spans="1:52" s="91" customFormat="1" x14ac:dyDescent="0.25">
      <c r="A1226" s="95"/>
      <c r="B1226" s="95"/>
      <c r="C1226" s="95"/>
      <c r="D1226" s="95"/>
      <c r="F1226" s="95"/>
      <c r="G1226" s="95"/>
      <c r="V1226" s="95"/>
      <c r="Y1226" s="93"/>
      <c r="Z1226" s="93"/>
      <c r="AA1226" s="93"/>
    </row>
    <row r="1227" spans="1:52" s="91" customFormat="1" x14ac:dyDescent="0.25">
      <c r="A1227" s="85"/>
      <c r="B1227" s="85"/>
      <c r="C1227" s="85"/>
      <c r="D1227" s="85"/>
      <c r="E1227" s="85"/>
      <c r="F1227" s="85"/>
      <c r="G1227" s="85"/>
      <c r="Y1227" s="93"/>
      <c r="Z1227" s="93"/>
      <c r="AA1227" s="93"/>
    </row>
    <row r="1228" spans="1:52" s="91" customFormat="1" x14ac:dyDescent="0.25">
      <c r="A1228" s="79"/>
      <c r="B1228" s="84"/>
      <c r="C1228" s="84"/>
      <c r="D1228" s="84"/>
      <c r="E1228" s="84"/>
      <c r="F1228" s="84"/>
      <c r="G1228" s="84"/>
      <c r="Y1228" s="93"/>
      <c r="Z1228" s="93"/>
      <c r="AA1228" s="93"/>
    </row>
    <row r="1229" spans="1:52" s="91" customFormat="1" x14ac:dyDescent="0.25">
      <c r="A1229" s="84"/>
      <c r="B1229" s="84"/>
      <c r="C1229" s="84"/>
      <c r="D1229" s="84"/>
      <c r="E1229" s="84"/>
      <c r="F1229" s="84"/>
      <c r="G1229" s="84"/>
      <c r="Y1229" s="93"/>
      <c r="Z1229" s="93"/>
      <c r="AA1229" s="93"/>
    </row>
    <row r="1230" spans="1:52" s="91" customFormat="1" x14ac:dyDescent="0.25">
      <c r="A1230" s="86"/>
      <c r="B1230" s="84"/>
      <c r="C1230" s="84"/>
      <c r="D1230" s="84"/>
      <c r="E1230" s="84"/>
      <c r="F1230" s="84"/>
      <c r="G1230" s="84"/>
      <c r="Y1230" s="93"/>
      <c r="Z1230" s="93"/>
      <c r="AA1230" s="93"/>
    </row>
    <row r="1231" spans="1:52" s="91" customFormat="1" x14ac:dyDescent="0.25">
      <c r="A1231" s="79"/>
      <c r="B1231" s="79"/>
      <c r="C1231" s="79"/>
      <c r="D1231" s="79"/>
      <c r="E1231" s="79"/>
      <c r="F1231" s="84"/>
      <c r="G1231" s="84"/>
      <c r="Y1231" s="93"/>
      <c r="Z1231" s="93"/>
      <c r="AA1231" s="93"/>
    </row>
    <row r="1232" spans="1:52" s="91" customFormat="1" x14ac:dyDescent="0.25">
      <c r="A1232" s="85"/>
      <c r="B1232" s="85"/>
      <c r="C1232" s="79"/>
      <c r="D1232" s="79"/>
      <c r="E1232" s="85"/>
      <c r="F1232" s="84"/>
      <c r="G1232" s="84"/>
      <c r="Y1232" s="93"/>
      <c r="Z1232" s="93"/>
      <c r="AA1232" s="93"/>
    </row>
    <row r="1233" spans="1:27" s="91" customFormat="1" x14ac:dyDescent="0.25">
      <c r="A1233" s="85"/>
      <c r="B1233" s="85"/>
      <c r="C1233" s="85"/>
      <c r="D1233" s="85"/>
      <c r="E1233" s="85"/>
      <c r="F1233" s="84"/>
      <c r="G1233" s="84"/>
      <c r="Y1233" s="93"/>
      <c r="Z1233" s="93"/>
      <c r="AA1233" s="93"/>
    </row>
    <row r="1234" spans="1:27" s="91" customFormat="1" x14ac:dyDescent="0.25">
      <c r="A1234" s="85"/>
      <c r="B1234" s="85"/>
      <c r="C1234" s="79"/>
      <c r="D1234" s="79"/>
      <c r="E1234" s="79"/>
      <c r="F1234" s="84"/>
      <c r="G1234" s="84"/>
      <c r="Y1234" s="93"/>
      <c r="Z1234" s="93"/>
      <c r="AA1234" s="93"/>
    </row>
    <row r="1235" spans="1:27" s="91" customFormat="1" x14ac:dyDescent="0.25">
      <c r="A1235" s="85"/>
      <c r="B1235" s="85"/>
      <c r="C1235" s="86"/>
      <c r="D1235" s="86"/>
      <c r="E1235" s="86"/>
      <c r="F1235" s="84"/>
      <c r="G1235" s="84"/>
      <c r="Y1235" s="93"/>
      <c r="Z1235" s="93"/>
      <c r="AA1235" s="93"/>
    </row>
    <row r="1236" spans="1:27" s="91" customFormat="1" x14ac:dyDescent="0.25">
      <c r="A1236" s="85"/>
      <c r="B1236" s="85"/>
      <c r="C1236" s="85"/>
      <c r="D1236" s="85"/>
      <c r="E1236" s="85"/>
      <c r="F1236" s="84"/>
      <c r="G1236" s="84"/>
      <c r="Y1236" s="93"/>
      <c r="Z1236" s="93"/>
      <c r="AA1236" s="93"/>
    </row>
    <row r="1237" spans="1:27" s="91" customFormat="1" x14ac:dyDescent="0.25">
      <c r="A1237" s="79"/>
      <c r="B1237" s="79"/>
      <c r="C1237" s="79"/>
      <c r="D1237" s="79"/>
      <c r="E1237" s="79"/>
      <c r="F1237" s="84"/>
      <c r="G1237" s="84"/>
      <c r="Y1237" s="93"/>
      <c r="Z1237" s="93"/>
      <c r="AA1237" s="93"/>
    </row>
    <row r="1238" spans="1:27" s="91" customFormat="1" x14ac:dyDescent="0.25">
      <c r="A1238" s="85"/>
      <c r="B1238" s="85"/>
      <c r="C1238" s="79"/>
      <c r="D1238" s="79"/>
      <c r="E1238" s="85"/>
      <c r="F1238" s="84"/>
      <c r="G1238" s="84"/>
      <c r="Y1238" s="93"/>
      <c r="Z1238" s="93"/>
      <c r="AA1238" s="93"/>
    </row>
    <row r="1239" spans="1:27" s="91" customFormat="1" x14ac:dyDescent="0.25">
      <c r="A1239" s="85"/>
      <c r="B1239" s="85"/>
      <c r="C1239" s="85"/>
      <c r="D1239" s="85"/>
      <c r="E1239" s="85"/>
      <c r="F1239" s="84"/>
      <c r="G1239" s="84"/>
      <c r="Y1239" s="93"/>
      <c r="Z1239" s="93"/>
      <c r="AA1239" s="93"/>
    </row>
    <row r="1240" spans="1:27" s="91" customFormat="1" x14ac:dyDescent="0.25">
      <c r="A1240" s="79"/>
      <c r="B1240" s="79"/>
      <c r="C1240" s="79"/>
      <c r="D1240" s="79"/>
      <c r="F1240" s="84"/>
      <c r="G1240" s="84"/>
      <c r="W1240" s="79"/>
      <c r="Y1240" s="93"/>
      <c r="Z1240" s="93"/>
      <c r="AA1240" s="93"/>
    </row>
    <row r="1241" spans="1:27" s="91" customFormat="1" x14ac:dyDescent="0.25">
      <c r="A1241" s="85"/>
      <c r="B1241" s="85"/>
      <c r="C1241" s="79"/>
      <c r="D1241" s="79"/>
      <c r="F1241" s="84"/>
      <c r="G1241" s="84"/>
      <c r="W1241" s="85"/>
      <c r="Y1241" s="93"/>
      <c r="Z1241" s="93"/>
      <c r="AA1241" s="93"/>
    </row>
    <row r="1242" spans="1:27" s="91" customFormat="1" x14ac:dyDescent="0.25">
      <c r="A1242" s="85"/>
      <c r="B1242" s="85"/>
      <c r="C1242" s="79"/>
      <c r="D1242" s="79"/>
      <c r="F1242" s="84"/>
      <c r="G1242" s="84"/>
      <c r="W1242" s="85"/>
      <c r="Y1242" s="93"/>
      <c r="Z1242" s="93"/>
      <c r="AA1242" s="93"/>
    </row>
    <row r="1243" spans="1:27" s="91" customFormat="1" x14ac:dyDescent="0.25">
      <c r="A1243" s="85"/>
      <c r="B1243" s="85"/>
      <c r="C1243" s="85"/>
      <c r="D1243" s="85"/>
      <c r="F1243" s="84"/>
      <c r="G1243" s="84"/>
      <c r="W1243" s="85"/>
      <c r="Y1243" s="93"/>
      <c r="Z1243" s="93"/>
      <c r="AA1243" s="93"/>
    </row>
    <row r="1244" spans="1:27" s="91" customFormat="1" x14ac:dyDescent="0.25">
      <c r="A1244" s="79"/>
      <c r="B1244" s="79"/>
      <c r="C1244" s="79"/>
      <c r="D1244" s="79"/>
      <c r="F1244" s="84"/>
      <c r="G1244" s="84"/>
      <c r="W1244" s="79"/>
      <c r="Y1244" s="93"/>
      <c r="Z1244" s="93"/>
      <c r="AA1244" s="93"/>
    </row>
    <row r="1245" spans="1:27" s="91" customFormat="1" x14ac:dyDescent="0.25">
      <c r="A1245" s="85"/>
      <c r="B1245" s="85"/>
      <c r="C1245" s="79"/>
      <c r="D1245" s="79"/>
      <c r="E1245" s="85"/>
      <c r="F1245" s="84"/>
      <c r="G1245" s="84"/>
      <c r="Y1245" s="92"/>
      <c r="Z1245" s="92"/>
      <c r="AA1245" s="92"/>
    </row>
    <row r="1246" spans="1:27" s="91" customFormat="1" x14ac:dyDescent="0.25">
      <c r="A1246" s="85"/>
      <c r="B1246" s="85"/>
      <c r="C1246" s="85"/>
      <c r="D1246" s="85"/>
      <c r="E1246" s="85"/>
      <c r="F1246" s="84"/>
      <c r="G1246" s="84"/>
      <c r="Y1246" s="92"/>
      <c r="Z1246" s="92"/>
      <c r="AA1246" s="92"/>
    </row>
    <row r="1247" spans="1:27" s="91" customFormat="1" x14ac:dyDescent="0.25">
      <c r="A1247" s="96"/>
      <c r="B1247" s="96"/>
      <c r="C1247" s="96"/>
      <c r="D1247" s="96"/>
      <c r="E1247" s="96"/>
      <c r="F1247" s="96"/>
      <c r="G1247" s="96"/>
      <c r="H1247" s="96"/>
      <c r="I1247" s="96"/>
      <c r="J1247" s="96"/>
      <c r="K1247" s="96"/>
      <c r="L1247" s="96"/>
      <c r="M1247" s="96"/>
      <c r="N1247" s="96"/>
      <c r="O1247" s="96"/>
      <c r="P1247" s="96"/>
      <c r="Q1247" s="96"/>
      <c r="R1247" s="96"/>
      <c r="S1247" s="46"/>
      <c r="T1247" s="46"/>
      <c r="U1247" s="46"/>
      <c r="V1247" s="46"/>
      <c r="W1247" s="46"/>
      <c r="X1247" s="46"/>
      <c r="Y1247" s="92"/>
      <c r="Z1247" s="92"/>
      <c r="AA1247" s="92"/>
    </row>
    <row r="1248" spans="1:27" s="91" customFormat="1" x14ac:dyDescent="0.25">
      <c r="A1248" s="96"/>
      <c r="B1248" s="96"/>
      <c r="C1248" s="96"/>
      <c r="D1248" s="96"/>
      <c r="E1248" s="96"/>
      <c r="F1248" s="96"/>
      <c r="G1248" s="96"/>
      <c r="H1248" s="96"/>
      <c r="I1248" s="96"/>
      <c r="J1248" s="96"/>
      <c r="K1248" s="96"/>
      <c r="L1248" s="96"/>
      <c r="M1248" s="96"/>
      <c r="N1248" s="96"/>
      <c r="O1248" s="96"/>
      <c r="P1248" s="96"/>
      <c r="Q1248" s="96"/>
      <c r="R1248" s="96"/>
      <c r="S1248" s="46"/>
      <c r="T1248" s="46"/>
      <c r="U1248" s="46"/>
      <c r="V1248" s="46"/>
      <c r="W1248" s="46"/>
      <c r="X1248" s="46"/>
      <c r="Y1248" s="92"/>
      <c r="Z1248" s="92"/>
      <c r="AA1248" s="92"/>
    </row>
    <row r="1249" spans="1:52" s="91" customFormat="1" x14ac:dyDescent="0.25">
      <c r="A1249" s="96"/>
      <c r="B1249" s="96"/>
      <c r="C1249" s="96"/>
      <c r="D1249" s="96"/>
      <c r="E1249" s="96"/>
      <c r="F1249" s="96"/>
      <c r="G1249" s="96"/>
      <c r="H1249" s="96"/>
      <c r="I1249" s="96"/>
      <c r="J1249" s="96"/>
      <c r="K1249" s="96"/>
      <c r="L1249" s="96"/>
      <c r="M1249" s="96"/>
      <c r="N1249" s="96"/>
      <c r="O1249" s="96"/>
      <c r="P1249" s="96"/>
      <c r="Q1249" s="96"/>
      <c r="R1249" s="96"/>
      <c r="S1249" s="46"/>
      <c r="T1249" s="46"/>
      <c r="U1249" s="46"/>
      <c r="V1249" s="46"/>
      <c r="W1249" s="46"/>
      <c r="X1249" s="46"/>
      <c r="Y1249" s="92"/>
      <c r="Z1249" s="92"/>
      <c r="AA1249" s="92"/>
    </row>
    <row r="1250" spans="1:52" s="91" customFormat="1" x14ac:dyDescent="0.25">
      <c r="A1250" s="96"/>
      <c r="B1250" s="96"/>
      <c r="C1250" s="96"/>
      <c r="D1250" s="96"/>
      <c r="E1250" s="96"/>
      <c r="F1250" s="96"/>
      <c r="G1250" s="96"/>
      <c r="H1250" s="96"/>
      <c r="I1250" s="96"/>
      <c r="J1250" s="96"/>
      <c r="K1250" s="96"/>
      <c r="L1250" s="96"/>
      <c r="M1250" s="96"/>
      <c r="N1250" s="96"/>
      <c r="O1250" s="96"/>
      <c r="P1250" s="96"/>
      <c r="Q1250" s="96"/>
      <c r="R1250" s="96"/>
      <c r="S1250" s="46"/>
      <c r="T1250" s="46"/>
      <c r="U1250" s="46"/>
      <c r="V1250" s="46"/>
      <c r="W1250" s="46"/>
      <c r="X1250" s="46"/>
      <c r="Y1250" s="92"/>
      <c r="Z1250" s="92"/>
      <c r="AA1250" s="92"/>
    </row>
    <row r="1251" spans="1:52" s="91" customFormat="1" x14ac:dyDescent="0.25">
      <c r="A1251" s="96"/>
      <c r="B1251" s="96"/>
      <c r="C1251" s="96"/>
      <c r="D1251" s="96"/>
      <c r="E1251" s="96"/>
      <c r="F1251" s="96"/>
      <c r="G1251" s="96"/>
      <c r="H1251" s="96"/>
      <c r="I1251" s="96"/>
      <c r="J1251" s="96"/>
      <c r="K1251" s="96"/>
      <c r="L1251" s="96"/>
      <c r="M1251" s="96"/>
      <c r="N1251" s="96"/>
      <c r="O1251" s="96"/>
      <c r="P1251" s="96"/>
      <c r="Q1251" s="96"/>
      <c r="R1251" s="96"/>
      <c r="S1251" s="46"/>
      <c r="T1251" s="46"/>
      <c r="U1251" s="46"/>
      <c r="V1251" s="46"/>
      <c r="W1251" s="46"/>
      <c r="X1251" s="46"/>
      <c r="Y1251" s="92"/>
      <c r="Z1251" s="92"/>
      <c r="AA1251" s="92"/>
    </row>
    <row r="1252" spans="1:52" s="91" customFormat="1" x14ac:dyDescent="0.25">
      <c r="A1252" s="96"/>
      <c r="B1252" s="96"/>
      <c r="C1252" s="96"/>
      <c r="D1252" s="96"/>
      <c r="E1252" s="96"/>
      <c r="F1252" s="96"/>
      <c r="G1252" s="96"/>
      <c r="H1252" s="96"/>
      <c r="I1252" s="96"/>
      <c r="J1252" s="96"/>
      <c r="K1252" s="96"/>
      <c r="L1252" s="96"/>
      <c r="M1252" s="96"/>
      <c r="N1252" s="96"/>
      <c r="O1252" s="96"/>
      <c r="P1252" s="96"/>
      <c r="Q1252" s="96"/>
      <c r="R1252" s="96"/>
      <c r="S1252" s="46"/>
      <c r="T1252" s="46"/>
      <c r="U1252" s="46"/>
      <c r="V1252" s="46"/>
      <c r="W1252" s="46"/>
      <c r="X1252" s="46"/>
      <c r="Y1252" s="92"/>
      <c r="Z1252" s="92"/>
      <c r="AA1252" s="92"/>
    </row>
    <row r="1253" spans="1:52" s="91" customFormat="1" x14ac:dyDescent="0.25">
      <c r="A1253" s="96"/>
      <c r="B1253" s="96"/>
      <c r="C1253" s="96"/>
      <c r="D1253" s="96"/>
      <c r="E1253" s="96"/>
      <c r="F1253" s="96"/>
      <c r="G1253" s="96"/>
      <c r="H1253" s="96"/>
      <c r="I1253" s="96"/>
      <c r="J1253" s="96"/>
      <c r="K1253" s="96"/>
      <c r="L1253" s="96"/>
      <c r="M1253" s="96"/>
      <c r="N1253" s="96"/>
      <c r="O1253" s="96"/>
      <c r="P1253" s="96"/>
      <c r="Q1253" s="96"/>
      <c r="R1253" s="96"/>
      <c r="S1253" s="46"/>
      <c r="T1253" s="46"/>
      <c r="U1253" s="46"/>
      <c r="V1253" s="46"/>
      <c r="W1253" s="46"/>
      <c r="X1253" s="46"/>
      <c r="Y1253" s="92"/>
      <c r="Z1253" s="92"/>
      <c r="AA1253" s="92"/>
    </row>
    <row r="1254" spans="1:52" s="91" customFormat="1" x14ac:dyDescent="0.25">
      <c r="A1254" s="96"/>
      <c r="B1254" s="96"/>
      <c r="C1254" s="96"/>
      <c r="D1254" s="96"/>
      <c r="E1254" s="96"/>
      <c r="F1254" s="96"/>
      <c r="G1254" s="96"/>
      <c r="H1254" s="96"/>
      <c r="I1254" s="96"/>
      <c r="J1254" s="96"/>
      <c r="K1254" s="96"/>
      <c r="L1254" s="96"/>
      <c r="M1254" s="96"/>
      <c r="N1254" s="96"/>
      <c r="O1254" s="96"/>
      <c r="P1254" s="96"/>
      <c r="Q1254" s="96"/>
      <c r="R1254" s="96"/>
      <c r="S1254" s="46"/>
      <c r="T1254" s="46"/>
      <c r="U1254" s="46"/>
      <c r="V1254" s="46"/>
      <c r="W1254" s="46"/>
      <c r="X1254" s="46"/>
      <c r="Y1254" s="92"/>
      <c r="Z1254" s="92"/>
      <c r="AA1254" s="92"/>
      <c r="AE1254" s="46"/>
      <c r="AF1254" s="46"/>
      <c r="AG1254" s="46"/>
      <c r="AH1254" s="46"/>
      <c r="AI1254" s="46"/>
      <c r="AJ1254" s="46"/>
      <c r="AK1254" s="46"/>
      <c r="AL1254" s="46"/>
      <c r="AM1254" s="46"/>
      <c r="AN1254" s="46"/>
      <c r="AO1254" s="46"/>
      <c r="AP1254" s="46"/>
      <c r="AQ1254" s="46"/>
      <c r="AR1254" s="46"/>
      <c r="AS1254" s="46"/>
      <c r="AT1254" s="46"/>
      <c r="AU1254" s="46"/>
      <c r="AV1254" s="46"/>
      <c r="AW1254" s="46"/>
      <c r="AX1254" s="46"/>
      <c r="AY1254" s="46"/>
      <c r="AZ1254" s="46"/>
    </row>
    <row r="1255" spans="1:52" s="91" customFormat="1" x14ac:dyDescent="0.25">
      <c r="A1255" s="96"/>
      <c r="B1255" s="96"/>
      <c r="C1255" s="96"/>
      <c r="D1255" s="96"/>
      <c r="E1255" s="96"/>
      <c r="F1255" s="96"/>
      <c r="G1255" s="96"/>
      <c r="H1255" s="96"/>
      <c r="I1255" s="96"/>
      <c r="J1255" s="96"/>
      <c r="K1255" s="96"/>
      <c r="L1255" s="96"/>
      <c r="M1255" s="96"/>
      <c r="N1255" s="96"/>
      <c r="O1255" s="96"/>
      <c r="P1255" s="96"/>
      <c r="Q1255" s="96"/>
      <c r="R1255" s="96"/>
      <c r="S1255" s="46"/>
      <c r="T1255" s="46"/>
      <c r="U1255" s="46"/>
      <c r="V1255" s="46"/>
      <c r="W1255" s="46"/>
      <c r="X1255" s="46"/>
      <c r="Y1255" s="92"/>
      <c r="Z1255" s="92"/>
      <c r="AA1255" s="92"/>
      <c r="AE1255" s="46"/>
      <c r="AF1255" s="46"/>
      <c r="AG1255" s="46"/>
      <c r="AH1255" s="46"/>
      <c r="AI1255" s="46"/>
      <c r="AJ1255" s="46"/>
      <c r="AK1255" s="46"/>
      <c r="AL1255" s="46"/>
      <c r="AM1255" s="46"/>
      <c r="AN1255" s="46"/>
      <c r="AO1255" s="46"/>
      <c r="AP1255" s="46"/>
      <c r="AQ1255" s="46"/>
      <c r="AR1255" s="46"/>
      <c r="AS1255" s="46"/>
      <c r="AT1255" s="46"/>
      <c r="AU1255" s="46"/>
      <c r="AV1255" s="46"/>
      <c r="AW1255" s="46"/>
      <c r="AX1255" s="46"/>
      <c r="AY1255" s="46"/>
      <c r="AZ1255" s="46"/>
    </row>
    <row r="1256" spans="1:52" s="91" customFormat="1" x14ac:dyDescent="0.25">
      <c r="A1256" s="96"/>
      <c r="B1256" s="96"/>
      <c r="C1256" s="96"/>
      <c r="D1256" s="96"/>
      <c r="E1256" s="96"/>
      <c r="F1256" s="96"/>
      <c r="G1256" s="96"/>
      <c r="H1256" s="96"/>
      <c r="I1256" s="96"/>
      <c r="J1256" s="96"/>
      <c r="K1256" s="96"/>
      <c r="L1256" s="96"/>
      <c r="M1256" s="96"/>
      <c r="N1256" s="96"/>
      <c r="O1256" s="96"/>
      <c r="P1256" s="96"/>
      <c r="Q1256" s="96"/>
      <c r="R1256" s="96"/>
      <c r="S1256" s="46"/>
      <c r="T1256" s="46"/>
      <c r="U1256" s="46"/>
      <c r="V1256" s="46"/>
      <c r="W1256" s="46"/>
      <c r="X1256" s="46"/>
      <c r="Y1256" s="92"/>
      <c r="Z1256" s="92"/>
      <c r="AA1256" s="92"/>
      <c r="AE1256" s="46"/>
      <c r="AF1256" s="46"/>
      <c r="AG1256" s="46"/>
      <c r="AH1256" s="46"/>
      <c r="AI1256" s="46"/>
      <c r="AJ1256" s="46"/>
      <c r="AK1256" s="46"/>
      <c r="AL1256" s="46"/>
      <c r="AM1256" s="46"/>
      <c r="AN1256" s="46"/>
      <c r="AO1256" s="46"/>
      <c r="AP1256" s="46"/>
      <c r="AQ1256" s="46"/>
      <c r="AR1256" s="46"/>
      <c r="AS1256" s="46"/>
      <c r="AT1256" s="46"/>
      <c r="AU1256" s="46"/>
      <c r="AV1256" s="46"/>
      <c r="AW1256" s="46"/>
      <c r="AX1256" s="46"/>
      <c r="AY1256" s="46"/>
      <c r="AZ1256" s="46"/>
    </row>
    <row r="1257" spans="1:52" s="91" customFormat="1" x14ac:dyDescent="0.25">
      <c r="A1257" s="96"/>
      <c r="B1257" s="96"/>
      <c r="C1257" s="96"/>
      <c r="D1257" s="96"/>
      <c r="E1257" s="96"/>
      <c r="F1257" s="96"/>
      <c r="G1257" s="96"/>
      <c r="H1257" s="96"/>
      <c r="I1257" s="96"/>
      <c r="J1257" s="96"/>
      <c r="K1257" s="96"/>
      <c r="L1257" s="96"/>
      <c r="M1257" s="96"/>
      <c r="N1257" s="96"/>
      <c r="O1257" s="96"/>
      <c r="P1257" s="96"/>
      <c r="Q1257" s="96"/>
      <c r="R1257" s="96"/>
      <c r="S1257" s="46"/>
      <c r="T1257" s="46"/>
      <c r="U1257" s="46"/>
      <c r="V1257" s="46"/>
      <c r="W1257" s="46"/>
      <c r="X1257" s="46"/>
      <c r="Y1257" s="92"/>
      <c r="Z1257" s="92"/>
      <c r="AA1257" s="92"/>
      <c r="AE1257" s="46"/>
      <c r="AF1257" s="46"/>
      <c r="AG1257" s="46"/>
      <c r="AH1257" s="46"/>
      <c r="AI1257" s="46"/>
      <c r="AJ1257" s="46"/>
      <c r="AK1257" s="46"/>
      <c r="AL1257" s="46"/>
      <c r="AM1257" s="46"/>
      <c r="AN1257" s="46"/>
      <c r="AO1257" s="46"/>
      <c r="AP1257" s="46"/>
      <c r="AQ1257" s="46"/>
      <c r="AR1257" s="46"/>
      <c r="AS1257" s="46"/>
      <c r="AT1257" s="46"/>
      <c r="AU1257" s="46"/>
      <c r="AV1257" s="46"/>
      <c r="AW1257" s="46"/>
      <c r="AX1257" s="46"/>
      <c r="AY1257" s="46"/>
      <c r="AZ1257" s="46"/>
    </row>
    <row r="1258" spans="1:52" s="91" customFormat="1" x14ac:dyDescent="0.25">
      <c r="A1258" s="96"/>
      <c r="B1258" s="96"/>
      <c r="C1258" s="96"/>
      <c r="D1258" s="96"/>
      <c r="E1258" s="96"/>
      <c r="F1258" s="96"/>
      <c r="G1258" s="96"/>
      <c r="H1258" s="96"/>
      <c r="I1258" s="96"/>
      <c r="J1258" s="96"/>
      <c r="K1258" s="96"/>
      <c r="L1258" s="96"/>
      <c r="M1258" s="96"/>
      <c r="N1258" s="96"/>
      <c r="O1258" s="96"/>
      <c r="P1258" s="96"/>
      <c r="Q1258" s="96"/>
      <c r="R1258" s="96"/>
      <c r="S1258" s="46"/>
      <c r="T1258" s="46"/>
      <c r="U1258" s="46"/>
      <c r="V1258" s="46"/>
      <c r="W1258" s="46"/>
      <c r="X1258" s="46"/>
      <c r="Y1258" s="92"/>
      <c r="Z1258" s="92"/>
      <c r="AA1258" s="92"/>
      <c r="AE1258" s="46"/>
      <c r="AF1258" s="46"/>
      <c r="AG1258" s="46"/>
      <c r="AH1258" s="46"/>
      <c r="AI1258" s="46"/>
      <c r="AJ1258" s="46"/>
      <c r="AK1258" s="46"/>
      <c r="AL1258" s="46"/>
      <c r="AM1258" s="46"/>
      <c r="AN1258" s="46"/>
      <c r="AO1258" s="46"/>
      <c r="AP1258" s="46"/>
      <c r="AQ1258" s="46"/>
      <c r="AR1258" s="46"/>
      <c r="AS1258" s="46"/>
      <c r="AT1258" s="46"/>
      <c r="AU1258" s="46"/>
      <c r="AV1258" s="46"/>
      <c r="AW1258" s="46"/>
      <c r="AX1258" s="46"/>
      <c r="AY1258" s="46"/>
      <c r="AZ1258" s="46"/>
    </row>
    <row r="1259" spans="1:52" s="91" customFormat="1" x14ac:dyDescent="0.25">
      <c r="A1259" s="96"/>
      <c r="B1259" s="96"/>
      <c r="C1259" s="96"/>
      <c r="D1259" s="96"/>
      <c r="E1259" s="96"/>
      <c r="F1259" s="96"/>
      <c r="G1259" s="96"/>
      <c r="H1259" s="96"/>
      <c r="I1259" s="96"/>
      <c r="J1259" s="96"/>
      <c r="K1259" s="96"/>
      <c r="L1259" s="96"/>
      <c r="M1259" s="96"/>
      <c r="N1259" s="96"/>
      <c r="O1259" s="96"/>
      <c r="P1259" s="96"/>
      <c r="Q1259" s="96"/>
      <c r="R1259" s="96"/>
      <c r="S1259" s="46"/>
      <c r="T1259" s="46"/>
      <c r="U1259" s="46"/>
      <c r="V1259" s="46"/>
      <c r="W1259" s="46"/>
      <c r="X1259" s="46"/>
      <c r="Y1259" s="92"/>
      <c r="Z1259" s="92"/>
      <c r="AA1259" s="92"/>
      <c r="AE1259" s="46"/>
      <c r="AF1259" s="46"/>
      <c r="AG1259" s="46"/>
      <c r="AH1259" s="46"/>
      <c r="AI1259" s="46"/>
      <c r="AJ1259" s="46"/>
      <c r="AK1259" s="46"/>
      <c r="AL1259" s="46"/>
      <c r="AM1259" s="46"/>
      <c r="AN1259" s="46"/>
      <c r="AO1259" s="46"/>
      <c r="AP1259" s="46"/>
      <c r="AQ1259" s="46"/>
      <c r="AR1259" s="46"/>
      <c r="AS1259" s="46"/>
      <c r="AT1259" s="46"/>
      <c r="AU1259" s="46"/>
      <c r="AV1259" s="46"/>
      <c r="AW1259" s="46"/>
      <c r="AX1259" s="46"/>
      <c r="AY1259" s="46"/>
      <c r="AZ1259" s="46"/>
    </row>
    <row r="1260" spans="1:52" s="91" customFormat="1" x14ac:dyDescent="0.25">
      <c r="A1260" s="96"/>
      <c r="B1260" s="96"/>
      <c r="C1260" s="96"/>
      <c r="D1260" s="96"/>
      <c r="E1260" s="96"/>
      <c r="F1260" s="96"/>
      <c r="G1260" s="96"/>
      <c r="H1260" s="96"/>
      <c r="I1260" s="96"/>
      <c r="J1260" s="96"/>
      <c r="K1260" s="96"/>
      <c r="L1260" s="96"/>
      <c r="M1260" s="96"/>
      <c r="N1260" s="96"/>
      <c r="O1260" s="96"/>
      <c r="P1260" s="96"/>
      <c r="Q1260" s="96"/>
      <c r="R1260" s="96"/>
      <c r="S1260" s="46"/>
      <c r="T1260" s="46"/>
      <c r="U1260" s="46"/>
      <c r="V1260" s="46"/>
      <c r="W1260" s="46"/>
      <c r="X1260" s="46"/>
      <c r="Y1260" s="92"/>
      <c r="Z1260" s="92"/>
      <c r="AA1260" s="92"/>
      <c r="AE1260" s="46"/>
      <c r="AF1260" s="46"/>
      <c r="AG1260" s="46"/>
      <c r="AH1260" s="46"/>
      <c r="AI1260" s="46"/>
      <c r="AJ1260" s="46"/>
      <c r="AK1260" s="46"/>
      <c r="AL1260" s="46"/>
      <c r="AM1260" s="46"/>
      <c r="AN1260" s="46"/>
      <c r="AO1260" s="46"/>
      <c r="AP1260" s="46"/>
      <c r="AQ1260" s="46"/>
      <c r="AR1260" s="46"/>
      <c r="AS1260" s="46"/>
      <c r="AT1260" s="46"/>
      <c r="AU1260" s="46"/>
      <c r="AV1260" s="46"/>
      <c r="AW1260" s="46"/>
      <c r="AX1260" s="46"/>
      <c r="AY1260" s="46"/>
      <c r="AZ1260" s="46"/>
    </row>
    <row r="1261" spans="1:52" s="91" customFormat="1" x14ac:dyDescent="0.25">
      <c r="A1261" s="96"/>
      <c r="B1261" s="96"/>
      <c r="C1261" s="96"/>
      <c r="D1261" s="96"/>
      <c r="E1261" s="96"/>
      <c r="F1261" s="96"/>
      <c r="G1261" s="96"/>
      <c r="H1261" s="96"/>
      <c r="I1261" s="96"/>
      <c r="J1261" s="96"/>
      <c r="K1261" s="96"/>
      <c r="L1261" s="96"/>
      <c r="M1261" s="96"/>
      <c r="N1261" s="96"/>
      <c r="O1261" s="96"/>
      <c r="P1261" s="96"/>
      <c r="Q1261" s="96"/>
      <c r="R1261" s="96"/>
      <c r="S1261" s="46"/>
      <c r="T1261" s="46"/>
      <c r="U1261" s="46"/>
      <c r="V1261" s="46"/>
      <c r="W1261" s="46"/>
      <c r="X1261" s="46"/>
      <c r="Y1261" s="92"/>
      <c r="Z1261" s="92"/>
      <c r="AA1261" s="92"/>
      <c r="AE1261" s="46"/>
      <c r="AF1261" s="46"/>
      <c r="AG1261" s="46"/>
      <c r="AH1261" s="46"/>
      <c r="AI1261" s="46"/>
      <c r="AJ1261" s="46"/>
      <c r="AK1261" s="46"/>
      <c r="AL1261" s="46"/>
      <c r="AM1261" s="46"/>
      <c r="AN1261" s="46"/>
      <c r="AO1261" s="46"/>
      <c r="AP1261" s="46"/>
      <c r="AQ1261" s="46"/>
      <c r="AR1261" s="46"/>
      <c r="AS1261" s="46"/>
      <c r="AT1261" s="46"/>
      <c r="AU1261" s="46"/>
      <c r="AV1261" s="46"/>
      <c r="AW1261" s="46"/>
      <c r="AX1261" s="46"/>
      <c r="AY1261" s="46"/>
      <c r="AZ1261" s="46"/>
    </row>
    <row r="1262" spans="1:52" s="91" customFormat="1" x14ac:dyDescent="0.25">
      <c r="A1262" s="96"/>
      <c r="B1262" s="96"/>
      <c r="C1262" s="96"/>
      <c r="D1262" s="96"/>
      <c r="E1262" s="96"/>
      <c r="F1262" s="96"/>
      <c r="G1262" s="96"/>
      <c r="H1262" s="96"/>
      <c r="I1262" s="96"/>
      <c r="J1262" s="96"/>
      <c r="K1262" s="96"/>
      <c r="L1262" s="96"/>
      <c r="M1262" s="96"/>
      <c r="N1262" s="96"/>
      <c r="O1262" s="96"/>
      <c r="P1262" s="96"/>
      <c r="Q1262" s="96"/>
      <c r="R1262" s="96"/>
      <c r="S1262" s="46"/>
      <c r="T1262" s="46"/>
      <c r="U1262" s="46"/>
      <c r="V1262" s="46"/>
      <c r="W1262" s="46"/>
      <c r="X1262" s="46"/>
      <c r="Y1262" s="92"/>
      <c r="Z1262" s="92"/>
      <c r="AA1262" s="92"/>
      <c r="AE1262" s="46"/>
      <c r="AF1262" s="46"/>
      <c r="AG1262" s="46"/>
      <c r="AH1262" s="46"/>
      <c r="AI1262" s="46"/>
      <c r="AJ1262" s="46"/>
      <c r="AK1262" s="46"/>
      <c r="AL1262" s="46"/>
      <c r="AM1262" s="46"/>
      <c r="AN1262" s="46"/>
      <c r="AO1262" s="46"/>
      <c r="AP1262" s="46"/>
      <c r="AQ1262" s="46"/>
      <c r="AR1262" s="46"/>
      <c r="AS1262" s="46"/>
      <c r="AT1262" s="46"/>
      <c r="AU1262" s="46"/>
      <c r="AV1262" s="46"/>
      <c r="AW1262" s="46"/>
      <c r="AX1262" s="46"/>
      <c r="AY1262" s="46"/>
      <c r="AZ1262" s="46"/>
    </row>
    <row r="1263" spans="1:52" s="91" customFormat="1" x14ac:dyDescent="0.25">
      <c r="A1263" s="96"/>
      <c r="B1263" s="96"/>
      <c r="C1263" s="96"/>
      <c r="D1263" s="96"/>
      <c r="E1263" s="96"/>
      <c r="F1263" s="96"/>
      <c r="G1263" s="96"/>
      <c r="H1263" s="96"/>
      <c r="I1263" s="96"/>
      <c r="J1263" s="96"/>
      <c r="K1263" s="96"/>
      <c r="L1263" s="96"/>
      <c r="M1263" s="96"/>
      <c r="N1263" s="96"/>
      <c r="O1263" s="96"/>
      <c r="P1263" s="96"/>
      <c r="Q1263" s="96"/>
      <c r="R1263" s="96"/>
      <c r="S1263" s="46"/>
      <c r="T1263" s="46"/>
      <c r="U1263" s="46"/>
      <c r="V1263" s="46"/>
      <c r="W1263" s="46"/>
      <c r="X1263" s="46"/>
      <c r="Y1263" s="92"/>
      <c r="Z1263" s="92"/>
      <c r="AA1263" s="92"/>
      <c r="AE1263" s="46"/>
      <c r="AF1263" s="46"/>
      <c r="AG1263" s="46"/>
      <c r="AH1263" s="46"/>
      <c r="AI1263" s="46"/>
      <c r="AJ1263" s="46"/>
      <c r="AK1263" s="46"/>
      <c r="AL1263" s="46"/>
      <c r="AM1263" s="46"/>
      <c r="AN1263" s="46"/>
      <c r="AO1263" s="46"/>
      <c r="AP1263" s="46"/>
      <c r="AQ1263" s="46"/>
      <c r="AR1263" s="46"/>
      <c r="AS1263" s="46"/>
      <c r="AT1263" s="46"/>
      <c r="AU1263" s="46"/>
      <c r="AV1263" s="46"/>
      <c r="AW1263" s="46"/>
      <c r="AX1263" s="46"/>
      <c r="AY1263" s="46"/>
      <c r="AZ1263" s="46"/>
    </row>
    <row r="1264" spans="1:52" s="91" customFormat="1" x14ac:dyDescent="0.25">
      <c r="A1264" s="96"/>
      <c r="B1264" s="96"/>
      <c r="C1264" s="96"/>
      <c r="D1264" s="96"/>
      <c r="E1264" s="96"/>
      <c r="F1264" s="96"/>
      <c r="G1264" s="96"/>
      <c r="H1264" s="96"/>
      <c r="I1264" s="96"/>
      <c r="J1264" s="96"/>
      <c r="K1264" s="96"/>
      <c r="L1264" s="96"/>
      <c r="M1264" s="96"/>
      <c r="N1264" s="96"/>
      <c r="O1264" s="96"/>
      <c r="P1264" s="96"/>
      <c r="Q1264" s="96"/>
      <c r="R1264" s="96"/>
      <c r="S1264" s="46"/>
      <c r="T1264" s="46"/>
      <c r="U1264" s="46"/>
      <c r="V1264" s="46"/>
      <c r="W1264" s="46"/>
      <c r="X1264" s="46"/>
      <c r="Y1264" s="92"/>
      <c r="Z1264" s="92"/>
      <c r="AA1264" s="92"/>
      <c r="AE1264" s="46"/>
      <c r="AF1264" s="46"/>
      <c r="AG1264" s="46"/>
      <c r="AH1264" s="46"/>
      <c r="AI1264" s="46"/>
      <c r="AJ1264" s="46"/>
      <c r="AK1264" s="46"/>
      <c r="AL1264" s="46"/>
      <c r="AM1264" s="46"/>
      <c r="AN1264" s="46"/>
      <c r="AO1264" s="46"/>
      <c r="AP1264" s="46"/>
      <c r="AQ1264" s="46"/>
      <c r="AR1264" s="46"/>
      <c r="AS1264" s="46"/>
      <c r="AT1264" s="46"/>
      <c r="AU1264" s="46"/>
      <c r="AV1264" s="46"/>
      <c r="AW1264" s="46"/>
      <c r="AX1264" s="46"/>
      <c r="AY1264" s="46"/>
      <c r="AZ1264" s="46"/>
    </row>
    <row r="1265" spans="1:52" s="91" customFormat="1" x14ac:dyDescent="0.25">
      <c r="A1265" s="96"/>
      <c r="B1265" s="96"/>
      <c r="C1265" s="96"/>
      <c r="D1265" s="96"/>
      <c r="E1265" s="96"/>
      <c r="F1265" s="96"/>
      <c r="G1265" s="96"/>
      <c r="H1265" s="96"/>
      <c r="I1265" s="96"/>
      <c r="J1265" s="96"/>
      <c r="K1265" s="96"/>
      <c r="L1265" s="96"/>
      <c r="M1265" s="96"/>
      <c r="N1265" s="96"/>
      <c r="O1265" s="96"/>
      <c r="P1265" s="96"/>
      <c r="Q1265" s="96"/>
      <c r="R1265" s="96"/>
      <c r="S1265" s="46"/>
      <c r="T1265" s="46"/>
      <c r="U1265" s="46"/>
      <c r="V1265" s="46"/>
      <c r="W1265" s="46"/>
      <c r="X1265" s="46"/>
      <c r="Y1265" s="92"/>
      <c r="Z1265" s="92"/>
      <c r="AA1265" s="92"/>
      <c r="AE1265" s="46"/>
      <c r="AF1265" s="46"/>
      <c r="AG1265" s="46"/>
      <c r="AH1265" s="46"/>
      <c r="AI1265" s="46"/>
      <c r="AJ1265" s="46"/>
      <c r="AK1265" s="46"/>
      <c r="AL1265" s="46"/>
      <c r="AM1265" s="46"/>
      <c r="AN1265" s="46"/>
      <c r="AO1265" s="46"/>
      <c r="AP1265" s="46"/>
      <c r="AQ1265" s="46"/>
      <c r="AR1265" s="46"/>
      <c r="AS1265" s="46"/>
      <c r="AT1265" s="46"/>
      <c r="AU1265" s="46"/>
      <c r="AV1265" s="46"/>
      <c r="AW1265" s="46"/>
      <c r="AX1265" s="46"/>
      <c r="AY1265" s="46"/>
      <c r="AZ1265" s="46"/>
    </row>
    <row r="1266" spans="1:52" s="91" customFormat="1" x14ac:dyDescent="0.25">
      <c r="A1266" s="96"/>
      <c r="B1266" s="96"/>
      <c r="C1266" s="96"/>
      <c r="D1266" s="96"/>
      <c r="E1266" s="96"/>
      <c r="F1266" s="96"/>
      <c r="G1266" s="96"/>
      <c r="H1266" s="96"/>
      <c r="I1266" s="96"/>
      <c r="J1266" s="96"/>
      <c r="K1266" s="96"/>
      <c r="L1266" s="96"/>
      <c r="M1266" s="96"/>
      <c r="N1266" s="96"/>
      <c r="O1266" s="96"/>
      <c r="P1266" s="96"/>
      <c r="Q1266" s="96"/>
      <c r="R1266" s="96"/>
      <c r="S1266" s="46"/>
      <c r="T1266" s="46"/>
      <c r="U1266" s="46"/>
      <c r="V1266" s="46"/>
      <c r="W1266" s="46"/>
      <c r="X1266" s="46"/>
      <c r="Y1266" s="92"/>
      <c r="Z1266" s="92"/>
      <c r="AA1266" s="92"/>
      <c r="AE1266" s="46"/>
      <c r="AF1266" s="46"/>
      <c r="AG1266" s="46"/>
      <c r="AH1266" s="46"/>
      <c r="AI1266" s="46"/>
      <c r="AJ1266" s="46"/>
      <c r="AK1266" s="46"/>
      <c r="AL1266" s="46"/>
      <c r="AM1266" s="46"/>
      <c r="AN1266" s="46"/>
      <c r="AO1266" s="46"/>
      <c r="AP1266" s="46"/>
      <c r="AQ1266" s="46"/>
      <c r="AR1266" s="46"/>
      <c r="AS1266" s="46"/>
      <c r="AT1266" s="46"/>
      <c r="AU1266" s="46"/>
      <c r="AV1266" s="46"/>
      <c r="AW1266" s="46"/>
      <c r="AX1266" s="46"/>
      <c r="AY1266" s="46"/>
      <c r="AZ1266" s="46"/>
    </row>
    <row r="1267" spans="1:52" s="91" customFormat="1" x14ac:dyDescent="0.25">
      <c r="A1267" s="96"/>
      <c r="B1267" s="96"/>
      <c r="C1267" s="96"/>
      <c r="D1267" s="96"/>
      <c r="E1267" s="96"/>
      <c r="F1267" s="96"/>
      <c r="G1267" s="96"/>
      <c r="H1267" s="96"/>
      <c r="I1267" s="96"/>
      <c r="J1267" s="96"/>
      <c r="K1267" s="96"/>
      <c r="L1267" s="96"/>
      <c r="M1267" s="96"/>
      <c r="N1267" s="96"/>
      <c r="O1267" s="96"/>
      <c r="P1267" s="96"/>
      <c r="Q1267" s="96"/>
      <c r="R1267" s="96"/>
      <c r="S1267" s="46"/>
      <c r="T1267" s="46"/>
      <c r="U1267" s="46"/>
      <c r="V1267" s="46"/>
      <c r="W1267" s="46"/>
      <c r="X1267" s="46"/>
      <c r="Y1267" s="92"/>
      <c r="Z1267" s="92"/>
      <c r="AA1267" s="92"/>
      <c r="AE1267" s="46"/>
      <c r="AF1267" s="46"/>
      <c r="AG1267" s="46"/>
      <c r="AH1267" s="46"/>
      <c r="AI1267" s="46"/>
      <c r="AJ1267" s="46"/>
      <c r="AK1267" s="46"/>
      <c r="AL1267" s="46"/>
      <c r="AM1267" s="46"/>
      <c r="AN1267" s="46"/>
      <c r="AO1267" s="46"/>
      <c r="AP1267" s="46"/>
      <c r="AQ1267" s="46"/>
      <c r="AR1267" s="46"/>
      <c r="AS1267" s="46"/>
      <c r="AT1267" s="46"/>
      <c r="AU1267" s="46"/>
      <c r="AV1267" s="46"/>
      <c r="AW1267" s="46"/>
      <c r="AX1267" s="46"/>
      <c r="AY1267" s="46"/>
      <c r="AZ1267" s="46"/>
    </row>
    <row r="1268" spans="1:52" s="91" customFormat="1" x14ac:dyDescent="0.25">
      <c r="A1268" s="96"/>
      <c r="B1268" s="96"/>
      <c r="C1268" s="96"/>
      <c r="D1268" s="96"/>
      <c r="E1268" s="96"/>
      <c r="F1268" s="96"/>
      <c r="G1268" s="96"/>
      <c r="H1268" s="96"/>
      <c r="I1268" s="96"/>
      <c r="J1268" s="96"/>
      <c r="K1268" s="96"/>
      <c r="L1268" s="96"/>
      <c r="M1268" s="96"/>
      <c r="N1268" s="96"/>
      <c r="O1268" s="96"/>
      <c r="P1268" s="96"/>
      <c r="Q1268" s="96"/>
      <c r="R1268" s="96"/>
      <c r="S1268" s="46"/>
      <c r="T1268" s="46"/>
      <c r="U1268" s="46"/>
      <c r="V1268" s="46"/>
      <c r="W1268" s="46"/>
      <c r="X1268" s="46"/>
      <c r="Y1268" s="92"/>
      <c r="Z1268" s="92"/>
      <c r="AA1268" s="92"/>
      <c r="AE1268" s="46"/>
      <c r="AF1268" s="46"/>
      <c r="AG1268" s="46"/>
      <c r="AH1268" s="46"/>
      <c r="AI1268" s="46"/>
      <c r="AJ1268" s="46"/>
      <c r="AK1268" s="46"/>
      <c r="AL1268" s="46"/>
      <c r="AM1268" s="46"/>
      <c r="AN1268" s="46"/>
      <c r="AO1268" s="46"/>
      <c r="AP1268" s="46"/>
      <c r="AQ1268" s="46"/>
      <c r="AR1268" s="46"/>
      <c r="AS1268" s="46"/>
      <c r="AT1268" s="46"/>
      <c r="AU1268" s="46"/>
      <c r="AV1268" s="46"/>
      <c r="AW1268" s="46"/>
      <c r="AX1268" s="46"/>
      <c r="AY1268" s="46"/>
      <c r="AZ1268" s="46"/>
    </row>
    <row r="1269" spans="1:52" s="91" customFormat="1" x14ac:dyDescent="0.25">
      <c r="A1269" s="96"/>
      <c r="B1269" s="96"/>
      <c r="C1269" s="96"/>
      <c r="D1269" s="96"/>
      <c r="E1269" s="96"/>
      <c r="F1269" s="96"/>
      <c r="G1269" s="96"/>
      <c r="H1269" s="96"/>
      <c r="I1269" s="96"/>
      <c r="J1269" s="96"/>
      <c r="K1269" s="96"/>
      <c r="L1269" s="96"/>
      <c r="M1269" s="96"/>
      <c r="N1269" s="96"/>
      <c r="O1269" s="96"/>
      <c r="P1269" s="96"/>
      <c r="Q1269" s="96"/>
      <c r="R1269" s="96"/>
      <c r="S1269" s="46"/>
      <c r="T1269" s="46"/>
      <c r="U1269" s="46"/>
      <c r="V1269" s="46"/>
      <c r="W1269" s="46"/>
      <c r="X1269" s="46"/>
      <c r="Y1269" s="92"/>
      <c r="Z1269" s="92"/>
      <c r="AA1269" s="92"/>
      <c r="AE1269" s="46"/>
      <c r="AF1269" s="46"/>
      <c r="AG1269" s="46"/>
      <c r="AH1269" s="46"/>
      <c r="AI1269" s="46"/>
      <c r="AJ1269" s="46"/>
      <c r="AK1269" s="46"/>
      <c r="AL1269" s="46"/>
      <c r="AM1269" s="46"/>
      <c r="AN1269" s="46"/>
      <c r="AO1269" s="46"/>
      <c r="AP1269" s="46"/>
      <c r="AQ1269" s="46"/>
      <c r="AR1269" s="46"/>
      <c r="AS1269" s="46"/>
      <c r="AT1269" s="46"/>
      <c r="AU1269" s="46"/>
      <c r="AV1269" s="46"/>
      <c r="AW1269" s="46"/>
      <c r="AX1269" s="46"/>
      <c r="AY1269" s="46"/>
      <c r="AZ1269" s="46"/>
    </row>
    <row r="1270" spans="1:52" s="91" customFormat="1" x14ac:dyDescent="0.25">
      <c r="A1270" s="96"/>
      <c r="B1270" s="96"/>
      <c r="C1270" s="96"/>
      <c r="D1270" s="96"/>
      <c r="E1270" s="96"/>
      <c r="F1270" s="96"/>
      <c r="G1270" s="96"/>
      <c r="H1270" s="96"/>
      <c r="I1270" s="96"/>
      <c r="J1270" s="96"/>
      <c r="K1270" s="96"/>
      <c r="L1270" s="96"/>
      <c r="M1270" s="96"/>
      <c r="N1270" s="96"/>
      <c r="O1270" s="96"/>
      <c r="P1270" s="96"/>
      <c r="Q1270" s="96"/>
      <c r="R1270" s="96"/>
      <c r="S1270" s="46"/>
      <c r="T1270" s="46"/>
      <c r="U1270" s="46"/>
      <c r="V1270" s="46"/>
      <c r="W1270" s="46"/>
      <c r="X1270" s="46"/>
      <c r="Y1270" s="92"/>
      <c r="Z1270" s="92"/>
      <c r="AA1270" s="92"/>
      <c r="AE1270" s="46"/>
      <c r="AF1270" s="46"/>
      <c r="AG1270" s="46"/>
      <c r="AH1270" s="46"/>
      <c r="AI1270" s="46"/>
      <c r="AJ1270" s="46"/>
      <c r="AK1270" s="46"/>
      <c r="AL1270" s="46"/>
      <c r="AM1270" s="46"/>
      <c r="AN1270" s="46"/>
      <c r="AO1270" s="46"/>
      <c r="AP1270" s="46"/>
      <c r="AQ1270" s="46"/>
      <c r="AR1270" s="46"/>
      <c r="AS1270" s="46"/>
      <c r="AT1270" s="46"/>
      <c r="AU1270" s="46"/>
      <c r="AV1270" s="46"/>
      <c r="AW1270" s="46"/>
      <c r="AX1270" s="46"/>
      <c r="AY1270" s="46"/>
      <c r="AZ1270" s="46"/>
    </row>
    <row r="1271" spans="1:52" s="91" customFormat="1" x14ac:dyDescent="0.25">
      <c r="A1271" s="96"/>
      <c r="B1271" s="96"/>
      <c r="C1271" s="96"/>
      <c r="D1271" s="96"/>
      <c r="E1271" s="96"/>
      <c r="F1271" s="96"/>
      <c r="G1271" s="96"/>
      <c r="H1271" s="96"/>
      <c r="I1271" s="96"/>
      <c r="J1271" s="96"/>
      <c r="K1271" s="96"/>
      <c r="L1271" s="96"/>
      <c r="M1271" s="96"/>
      <c r="N1271" s="96"/>
      <c r="O1271" s="96"/>
      <c r="P1271" s="96"/>
      <c r="Q1271" s="96"/>
      <c r="R1271" s="96"/>
      <c r="S1271" s="46"/>
      <c r="T1271" s="46"/>
      <c r="U1271" s="46"/>
      <c r="V1271" s="46"/>
      <c r="W1271" s="46"/>
      <c r="X1271" s="46"/>
      <c r="Y1271" s="92"/>
      <c r="Z1271" s="92"/>
      <c r="AA1271" s="92"/>
      <c r="AE1271" s="46"/>
      <c r="AF1271" s="46"/>
      <c r="AG1271" s="46"/>
      <c r="AH1271" s="46"/>
      <c r="AI1271" s="46"/>
      <c r="AJ1271" s="46"/>
      <c r="AK1271" s="46"/>
      <c r="AL1271" s="46"/>
      <c r="AM1271" s="46"/>
      <c r="AN1271" s="46"/>
      <c r="AO1271" s="46"/>
      <c r="AP1271" s="46"/>
      <c r="AQ1271" s="46"/>
      <c r="AR1271" s="46"/>
      <c r="AS1271" s="46"/>
      <c r="AT1271" s="46"/>
      <c r="AU1271" s="46"/>
      <c r="AV1271" s="46"/>
      <c r="AW1271" s="46"/>
      <c r="AX1271" s="46"/>
      <c r="AY1271" s="46"/>
      <c r="AZ1271" s="46"/>
    </row>
    <row r="1272" spans="1:52" s="91" customFormat="1" x14ac:dyDescent="0.25">
      <c r="A1272" s="96"/>
      <c r="B1272" s="96"/>
      <c r="C1272" s="96"/>
      <c r="D1272" s="96"/>
      <c r="E1272" s="96"/>
      <c r="F1272" s="96"/>
      <c r="G1272" s="96"/>
      <c r="H1272" s="96"/>
      <c r="I1272" s="96"/>
      <c r="J1272" s="96"/>
      <c r="K1272" s="96"/>
      <c r="L1272" s="96"/>
      <c r="M1272" s="96"/>
      <c r="N1272" s="96"/>
      <c r="O1272" s="96"/>
      <c r="P1272" s="96"/>
      <c r="Q1272" s="96"/>
      <c r="R1272" s="96"/>
      <c r="S1272" s="46"/>
      <c r="T1272" s="46"/>
      <c r="U1272" s="46"/>
      <c r="V1272" s="46"/>
      <c r="W1272" s="46"/>
      <c r="X1272" s="46"/>
      <c r="Y1272" s="92"/>
      <c r="Z1272" s="92"/>
      <c r="AA1272" s="92"/>
      <c r="AE1272" s="46"/>
      <c r="AF1272" s="46"/>
      <c r="AG1272" s="46"/>
      <c r="AH1272" s="46"/>
      <c r="AI1272" s="46"/>
      <c r="AJ1272" s="46"/>
      <c r="AK1272" s="46"/>
      <c r="AL1272" s="46"/>
      <c r="AM1272" s="46"/>
      <c r="AN1272" s="46"/>
      <c r="AO1272" s="46"/>
      <c r="AP1272" s="46"/>
      <c r="AQ1272" s="46"/>
      <c r="AR1272" s="46"/>
      <c r="AS1272" s="46"/>
      <c r="AT1272" s="46"/>
      <c r="AU1272" s="46"/>
      <c r="AV1272" s="46"/>
      <c r="AW1272" s="46"/>
      <c r="AX1272" s="46"/>
      <c r="AY1272" s="46"/>
      <c r="AZ1272" s="46"/>
    </row>
    <row r="1273" spans="1:52" s="91" customFormat="1" x14ac:dyDescent="0.25">
      <c r="A1273" s="96"/>
      <c r="B1273" s="96"/>
      <c r="C1273" s="96"/>
      <c r="D1273" s="96"/>
      <c r="E1273" s="96"/>
      <c r="F1273" s="96"/>
      <c r="G1273" s="96"/>
      <c r="H1273" s="96"/>
      <c r="I1273" s="96"/>
      <c r="J1273" s="96"/>
      <c r="K1273" s="96"/>
      <c r="L1273" s="96"/>
      <c r="M1273" s="96"/>
      <c r="N1273" s="96"/>
      <c r="O1273" s="96"/>
      <c r="P1273" s="96"/>
      <c r="Q1273" s="96"/>
      <c r="R1273" s="96"/>
      <c r="S1273" s="46"/>
      <c r="T1273" s="46"/>
      <c r="U1273" s="46"/>
      <c r="V1273" s="46"/>
      <c r="W1273" s="46"/>
      <c r="X1273" s="46"/>
      <c r="Y1273" s="92"/>
      <c r="Z1273" s="92"/>
      <c r="AA1273" s="92"/>
      <c r="AE1273" s="46"/>
      <c r="AF1273" s="46"/>
      <c r="AG1273" s="46"/>
      <c r="AH1273" s="46"/>
      <c r="AI1273" s="46"/>
      <c r="AJ1273" s="46"/>
      <c r="AK1273" s="46"/>
      <c r="AL1273" s="46"/>
      <c r="AM1273" s="46"/>
      <c r="AN1273" s="46"/>
      <c r="AO1273" s="46"/>
      <c r="AP1273" s="46"/>
      <c r="AQ1273" s="46"/>
      <c r="AR1273" s="46"/>
      <c r="AS1273" s="46"/>
      <c r="AT1273" s="46"/>
      <c r="AU1273" s="46"/>
      <c r="AV1273" s="46"/>
      <c r="AW1273" s="46"/>
      <c r="AX1273" s="46"/>
      <c r="AY1273" s="46"/>
      <c r="AZ1273" s="46"/>
    </row>
  </sheetData>
  <mergeCells count="1214">
    <mergeCell ref="Z1040:AA1041"/>
    <mergeCell ref="B979:B980"/>
    <mergeCell ref="C979:Y980"/>
    <mergeCell ref="Z983:AA984"/>
    <mergeCell ref="Z985:AA986"/>
    <mergeCell ref="C1011:AA1011"/>
    <mergeCell ref="Z949:AA950"/>
    <mergeCell ref="B953:B954"/>
    <mergeCell ref="C953:Y954"/>
    <mergeCell ref="Z953:AA954"/>
    <mergeCell ref="B955:B956"/>
    <mergeCell ref="C955:Y956"/>
    <mergeCell ref="Z955:AA956"/>
    <mergeCell ref="C1070:Y1071"/>
    <mergeCell ref="Z1070:AA1071"/>
    <mergeCell ref="B957:B958"/>
    <mergeCell ref="C957:Y958"/>
    <mergeCell ref="C949:Y950"/>
    <mergeCell ref="Z957:AA958"/>
    <mergeCell ref="P1037:R1038"/>
    <mergeCell ref="C1017:AA1017"/>
    <mergeCell ref="B1028:B1029"/>
    <mergeCell ref="C1028:Y1029"/>
    <mergeCell ref="B1020:B1024"/>
    <mergeCell ref="D1023:F1024"/>
    <mergeCell ref="G1023:T1023"/>
    <mergeCell ref="U1023:X1024"/>
    <mergeCell ref="G1024:T1024"/>
    <mergeCell ref="B1018:B1019"/>
    <mergeCell ref="B969:B970"/>
    <mergeCell ref="C969:Y970"/>
    <mergeCell ref="Z969:AA970"/>
    <mergeCell ref="B959:B960"/>
    <mergeCell ref="B967:B968"/>
    <mergeCell ref="C967:Y968"/>
    <mergeCell ref="Z967:AA968"/>
    <mergeCell ref="B971:B972"/>
    <mergeCell ref="C971:Y972"/>
    <mergeCell ref="Z971:AA972"/>
    <mergeCell ref="B1034:B1038"/>
    <mergeCell ref="C1034:Y1035"/>
    <mergeCell ref="Z992:AA993"/>
    <mergeCell ref="Z1020:AA1024"/>
    <mergeCell ref="C1033:AA1033"/>
    <mergeCell ref="C1022:Y1022"/>
    <mergeCell ref="Z1028:AA1029"/>
    <mergeCell ref="C1012:Y1013"/>
    <mergeCell ref="C959:Y960"/>
    <mergeCell ref="Z959:AA960"/>
    <mergeCell ref="B961:B962"/>
    <mergeCell ref="C961:Y962"/>
    <mergeCell ref="Z961:AA962"/>
    <mergeCell ref="B963:B964"/>
    <mergeCell ref="Z1034:AA1038"/>
    <mergeCell ref="C1036:Y1036"/>
    <mergeCell ref="Z1026:AA1027"/>
    <mergeCell ref="C983:Y984"/>
    <mergeCell ref="C992:Y993"/>
    <mergeCell ref="C1018:Y1019"/>
    <mergeCell ref="C1020:Y1021"/>
    <mergeCell ref="B1006:B1007"/>
    <mergeCell ref="C1006:Y1007"/>
    <mergeCell ref="Z621:AA622"/>
    <mergeCell ref="B626:B627"/>
    <mergeCell ref="C617:Y618"/>
    <mergeCell ref="B633:B634"/>
    <mergeCell ref="Z1078:AA1079"/>
    <mergeCell ref="B692:B693"/>
    <mergeCell ref="C692:Y693"/>
    <mergeCell ref="Z692:AA693"/>
    <mergeCell ref="B562:B563"/>
    <mergeCell ref="C562:Y563"/>
    <mergeCell ref="Z566:AA567"/>
    <mergeCell ref="B572:B573"/>
    <mergeCell ref="C572:Y573"/>
    <mergeCell ref="Z572:AA573"/>
    <mergeCell ref="Z973:AA974"/>
    <mergeCell ref="B975:B976"/>
    <mergeCell ref="C975:Y976"/>
    <mergeCell ref="Z975:AA976"/>
    <mergeCell ref="B1066:B1067"/>
    <mergeCell ref="C1066:Y1067"/>
    <mergeCell ref="Z1066:AA1067"/>
    <mergeCell ref="B1068:B1069"/>
    <mergeCell ref="C1068:Y1069"/>
    <mergeCell ref="Z1068:AA1069"/>
    <mergeCell ref="B1070:B1071"/>
    <mergeCell ref="B949:B950"/>
    <mergeCell ref="B1072:B1073"/>
    <mergeCell ref="C1072:Y1073"/>
    <mergeCell ref="Z1072:AA1073"/>
    <mergeCell ref="B1076:B1077"/>
    <mergeCell ref="C1076:Y1077"/>
    <mergeCell ref="Z1076:AA1077"/>
    <mergeCell ref="Z1062:AA1063"/>
    <mergeCell ref="C677:Y677"/>
    <mergeCell ref="A1053:R1053"/>
    <mergeCell ref="Z677:AA677"/>
    <mergeCell ref="C673:Y674"/>
    <mergeCell ref="B727:B732"/>
    <mergeCell ref="D794:J794"/>
    <mergeCell ref="B973:B974"/>
    <mergeCell ref="C973:Y974"/>
    <mergeCell ref="B673:B674"/>
    <mergeCell ref="C921:Y922"/>
    <mergeCell ref="B923:B924"/>
    <mergeCell ref="C923:Y924"/>
    <mergeCell ref="C675:Y676"/>
    <mergeCell ref="C788:Y789"/>
    <mergeCell ref="C727:Y728"/>
    <mergeCell ref="B931:B932"/>
    <mergeCell ref="C931:Y932"/>
    <mergeCell ref="Z931:AA932"/>
    <mergeCell ref="B1054:B1055"/>
    <mergeCell ref="B1056:B1057"/>
    <mergeCell ref="B1060:B1061"/>
    <mergeCell ref="B1062:B1063"/>
    <mergeCell ref="C1060:Y1061"/>
    <mergeCell ref="C1062:Y1063"/>
    <mergeCell ref="C1054:Y1055"/>
    <mergeCell ref="C1056:Y1057"/>
    <mergeCell ref="B941:B942"/>
    <mergeCell ref="B925:B926"/>
    <mergeCell ref="C925:Y926"/>
    <mergeCell ref="Z925:AA926"/>
    <mergeCell ref="B927:B928"/>
    <mergeCell ref="B421:B422"/>
    <mergeCell ref="C469:Y470"/>
    <mergeCell ref="B406:B407"/>
    <mergeCell ref="B333:B334"/>
    <mergeCell ref="B229:B230"/>
    <mergeCell ref="C657:Y658"/>
    <mergeCell ref="B208:B209"/>
    <mergeCell ref="B329:B330"/>
    <mergeCell ref="C655:Y656"/>
    <mergeCell ref="C651:Y652"/>
    <mergeCell ref="B222:B223"/>
    <mergeCell ref="B243:B244"/>
    <mergeCell ref="B237:B238"/>
    <mergeCell ref="B245:B246"/>
    <mergeCell ref="Z1054:AA1055"/>
    <mergeCell ref="Z1056:AA1057"/>
    <mergeCell ref="Z1060:AA1061"/>
    <mergeCell ref="B276:B277"/>
    <mergeCell ref="Z276:AA277"/>
    <mergeCell ref="B278:B279"/>
    <mergeCell ref="C278:Y279"/>
    <mergeCell ref="Z278:AA279"/>
    <mergeCell ref="E476:Y477"/>
    <mergeCell ref="C927:Y928"/>
    <mergeCell ref="Z927:AA928"/>
    <mergeCell ref="B929:B930"/>
    <mergeCell ref="C929:Y930"/>
    <mergeCell ref="Z929:AA930"/>
    <mergeCell ref="B609:B610"/>
    <mergeCell ref="B635:B636"/>
    <mergeCell ref="B619:B620"/>
    <mergeCell ref="Z617:AA618"/>
    <mergeCell ref="C830:Y831"/>
    <mergeCell ref="B786:B787"/>
    <mergeCell ref="C786:Y787"/>
    <mergeCell ref="D762:Y763"/>
    <mergeCell ref="C276:Y277"/>
    <mergeCell ref="B615:B616"/>
    <mergeCell ref="C626:Y627"/>
    <mergeCell ref="B669:B670"/>
    <mergeCell ref="B584:B585"/>
    <mergeCell ref="C665:Y666"/>
    <mergeCell ref="C700:Y701"/>
    <mergeCell ref="B737:B738"/>
    <mergeCell ref="B671:B672"/>
    <mergeCell ref="B870:B871"/>
    <mergeCell ref="C870:Y871"/>
    <mergeCell ref="C856:Y856"/>
    <mergeCell ref="D857:Y857"/>
    <mergeCell ref="C866:Y867"/>
    <mergeCell ref="D833:Y833"/>
    <mergeCell ref="E781:Y782"/>
    <mergeCell ref="E783:Y784"/>
    <mergeCell ref="D779:D780"/>
    <mergeCell ref="B817:B818"/>
    <mergeCell ref="C370:Y371"/>
    <mergeCell ref="C590:Y591"/>
    <mergeCell ref="B594:B595"/>
    <mergeCell ref="B410:B411"/>
    <mergeCell ref="B398:B399"/>
    <mergeCell ref="B631:B632"/>
    <mergeCell ref="C329:Y330"/>
    <mergeCell ref="B621:B622"/>
    <mergeCell ref="B639:B640"/>
    <mergeCell ref="B106:B107"/>
    <mergeCell ref="C609:Y610"/>
    <mergeCell ref="B617:B618"/>
    <mergeCell ref="B914:B915"/>
    <mergeCell ref="B202:B203"/>
    <mergeCell ref="B216:B217"/>
    <mergeCell ref="B306:B307"/>
    <mergeCell ref="B382:B383"/>
    <mergeCell ref="C382:Y383"/>
    <mergeCell ref="B310:B326"/>
    <mergeCell ref="B296:B297"/>
    <mergeCell ref="C941:Y942"/>
    <mergeCell ref="C919:Y920"/>
    <mergeCell ref="C645:Y646"/>
    <mergeCell ref="B645:B646"/>
    <mergeCell ref="C718:Y719"/>
    <mergeCell ref="D725:Y725"/>
    <mergeCell ref="B933:B934"/>
    <mergeCell ref="C933:Y934"/>
    <mergeCell ref="B651:B652"/>
    <mergeCell ref="E774:Y775"/>
    <mergeCell ref="E776:Y777"/>
    <mergeCell ref="B769:Y769"/>
    <mergeCell ref="C902:Y903"/>
    <mergeCell ref="C838:Y839"/>
    <mergeCell ref="B680:B681"/>
    <mergeCell ref="B653:B654"/>
    <mergeCell ref="D884:Y885"/>
    <mergeCell ref="B881:B885"/>
    <mergeCell ref="B684:B685"/>
    <mergeCell ref="C669:Y670"/>
    <mergeCell ref="C671:Y672"/>
    <mergeCell ref="B233:B234"/>
    <mergeCell ref="B251:B252"/>
    <mergeCell ref="B284:B285"/>
    <mergeCell ref="B290:B291"/>
    <mergeCell ref="A1093:AA1093"/>
    <mergeCell ref="A1087:AA1087"/>
    <mergeCell ref="Z684:AA685"/>
    <mergeCell ref="C1025:AA1025"/>
    <mergeCell ref="B856:B861"/>
    <mergeCell ref="C706:Y707"/>
    <mergeCell ref="B1088:AA1088"/>
    <mergeCell ref="C914:Y915"/>
    <mergeCell ref="B416:B417"/>
    <mergeCell ref="B994:B995"/>
    <mergeCell ref="Z663:AA664"/>
    <mergeCell ref="B603:B604"/>
    <mergeCell ref="B663:B664"/>
    <mergeCell ref="B665:B666"/>
    <mergeCell ref="B598:B602"/>
    <mergeCell ref="C663:Y664"/>
    <mergeCell ref="C659:Y660"/>
    <mergeCell ref="B743:B744"/>
    <mergeCell ref="B655:B656"/>
    <mergeCell ref="B698:B699"/>
    <mergeCell ref="B866:B867"/>
    <mergeCell ref="B872:B873"/>
    <mergeCell ref="C844:Y845"/>
    <mergeCell ref="B850:B851"/>
    <mergeCell ref="D861:Y861"/>
    <mergeCell ref="C854:Y855"/>
    <mergeCell ref="C850:Y851"/>
    <mergeCell ref="C852:Y853"/>
    <mergeCell ref="B158:B159"/>
    <mergeCell ref="B70:B71"/>
    <mergeCell ref="H11:AA13"/>
    <mergeCell ref="A20:R22"/>
    <mergeCell ref="C333:Y334"/>
    <mergeCell ref="C331:Y332"/>
    <mergeCell ref="C340:Y341"/>
    <mergeCell ref="C342:Y343"/>
    <mergeCell ref="B348:B349"/>
    <mergeCell ref="C348:Y349"/>
    <mergeCell ref="B457:B458"/>
    <mergeCell ref="B394:B395"/>
    <mergeCell ref="B366:B367"/>
    <mergeCell ref="B331:B332"/>
    <mergeCell ref="A24:R26"/>
    <mergeCell ref="B134:B135"/>
    <mergeCell ref="C368:Y369"/>
    <mergeCell ref="C366:Y367"/>
    <mergeCell ref="C336:Y337"/>
    <mergeCell ref="Z336:AA337"/>
    <mergeCell ref="B286:B287"/>
    <mergeCell ref="B288:B289"/>
    <mergeCell ref="C262:Y263"/>
    <mergeCell ref="B282:B283"/>
    <mergeCell ref="B274:B275"/>
    <mergeCell ref="B270:B271"/>
    <mergeCell ref="B254:B255"/>
    <mergeCell ref="B268:B269"/>
    <mergeCell ref="B264:B265"/>
    <mergeCell ref="B260:B261"/>
    <mergeCell ref="C258:Y259"/>
    <mergeCell ref="B258:B259"/>
    <mergeCell ref="Y21:Z21"/>
    <mergeCell ref="H8:AA9"/>
    <mergeCell ref="D5:D6"/>
    <mergeCell ref="C36:Y37"/>
    <mergeCell ref="B239:B240"/>
    <mergeCell ref="B218:B219"/>
    <mergeCell ref="B190:B191"/>
    <mergeCell ref="B136:B137"/>
    <mergeCell ref="B110:B111"/>
    <mergeCell ref="B112:B113"/>
    <mergeCell ref="A293:M293"/>
    <mergeCell ref="B300:B303"/>
    <mergeCell ref="G5:G6"/>
    <mergeCell ref="C17:G18"/>
    <mergeCell ref="B186:B187"/>
    <mergeCell ref="B160:B161"/>
    <mergeCell ref="B173:B174"/>
    <mergeCell ref="B177:B185"/>
    <mergeCell ref="B100:B101"/>
    <mergeCell ref="C100:Y101"/>
    <mergeCell ref="A28:AA28"/>
    <mergeCell ref="F5:F6"/>
    <mergeCell ref="E5:E6"/>
    <mergeCell ref="C11:G13"/>
    <mergeCell ref="C14:G16"/>
    <mergeCell ref="I14:J14"/>
    <mergeCell ref="H15:AA16"/>
    <mergeCell ref="C10:G10"/>
    <mergeCell ref="C8:G9"/>
    <mergeCell ref="H10:AA10"/>
    <mergeCell ref="I5:I6"/>
    <mergeCell ref="H5:H6"/>
    <mergeCell ref="C119:Y120"/>
    <mergeCell ref="B53:B54"/>
    <mergeCell ref="B46:B47"/>
    <mergeCell ref="B132:B133"/>
    <mergeCell ref="Z108:AA109"/>
    <mergeCell ref="C110:Y111"/>
    <mergeCell ref="Z110:AA111"/>
    <mergeCell ref="C112:Y113"/>
    <mergeCell ref="T25:U25"/>
    <mergeCell ref="Y25:Z25"/>
    <mergeCell ref="A1:AA1"/>
    <mergeCell ref="A2:AA2"/>
    <mergeCell ref="A4:G4"/>
    <mergeCell ref="K5:AA6"/>
    <mergeCell ref="A8:B18"/>
    <mergeCell ref="T21:U21"/>
    <mergeCell ref="Z46:AA47"/>
    <mergeCell ref="B5:C6"/>
    <mergeCell ref="L14:O14"/>
    <mergeCell ref="E64:X64"/>
    <mergeCell ref="E65:X65"/>
    <mergeCell ref="C104:Y105"/>
    <mergeCell ref="Z83:AA84"/>
    <mergeCell ref="E66:Y67"/>
    <mergeCell ref="E61:X61"/>
    <mergeCell ref="E62:X62"/>
    <mergeCell ref="B57:B67"/>
    <mergeCell ref="E57:Y58"/>
    <mergeCell ref="C57:D58"/>
    <mergeCell ref="E63:X63"/>
    <mergeCell ref="H17:AA18"/>
    <mergeCell ref="B42:B43"/>
    <mergeCell ref="Z57:AA58"/>
    <mergeCell ref="Z59:AA65"/>
    <mergeCell ref="E59:Y60"/>
    <mergeCell ref="C70:Y71"/>
    <mergeCell ref="Z36:AA37"/>
    <mergeCell ref="Z38:AA39"/>
    <mergeCell ref="Z40:AA41"/>
    <mergeCell ref="Z42:AA43"/>
    <mergeCell ref="C42:Y43"/>
    <mergeCell ref="C83:Y84"/>
    <mergeCell ref="Z85:AA86"/>
    <mergeCell ref="B138:B139"/>
    <mergeCell ref="B50:B51"/>
    <mergeCell ref="Z50:AA51"/>
    <mergeCell ref="C46:Y47"/>
    <mergeCell ref="C44:Y45"/>
    <mergeCell ref="Z44:AA45"/>
    <mergeCell ref="C50:Y51"/>
    <mergeCell ref="C102:Y103"/>
    <mergeCell ref="Z102:AA103"/>
    <mergeCell ref="C114:Y115"/>
    <mergeCell ref="Z114:AA115"/>
    <mergeCell ref="C116:Y117"/>
    <mergeCell ref="Z116:AA117"/>
    <mergeCell ref="C106:Y107"/>
    <mergeCell ref="Z106:AA107"/>
    <mergeCell ref="Z68:AA69"/>
    <mergeCell ref="Z70:AA71"/>
    <mergeCell ref="C77:Y78"/>
    <mergeCell ref="C79:Y80"/>
    <mergeCell ref="B95:B96"/>
    <mergeCell ref="Z95:AA96"/>
    <mergeCell ref="B104:B105"/>
    <mergeCell ref="Z104:AA105"/>
    <mergeCell ref="C108:Y109"/>
    <mergeCell ref="U129:AA129"/>
    <mergeCell ref="Z132:AA133"/>
    <mergeCell ref="B114:B115"/>
    <mergeCell ref="B116:B117"/>
    <mergeCell ref="B119:B120"/>
    <mergeCell ref="B121:B122"/>
    <mergeCell ref="C81:Y82"/>
    <mergeCell ref="Z112:AA113"/>
    <mergeCell ref="B108:B109"/>
    <mergeCell ref="B55:B56"/>
    <mergeCell ref="V33:X33"/>
    <mergeCell ref="Y33:AA33"/>
    <mergeCell ref="U34:AA34"/>
    <mergeCell ref="B36:B37"/>
    <mergeCell ref="B38:B39"/>
    <mergeCell ref="B48:B49"/>
    <mergeCell ref="C48:Y49"/>
    <mergeCell ref="Z48:AA49"/>
    <mergeCell ref="B44:B45"/>
    <mergeCell ref="B40:B41"/>
    <mergeCell ref="C40:Y41"/>
    <mergeCell ref="C38:Y39"/>
    <mergeCell ref="C59:D65"/>
    <mergeCell ref="C66:D67"/>
    <mergeCell ref="Z77:AA78"/>
    <mergeCell ref="B79:B80"/>
    <mergeCell ref="B68:B69"/>
    <mergeCell ref="U52:AA52"/>
    <mergeCell ref="Z66:AA67"/>
    <mergeCell ref="C216:Y217"/>
    <mergeCell ref="Z136:AA137"/>
    <mergeCell ref="C177:X177"/>
    <mergeCell ref="C198:Y199"/>
    <mergeCell ref="C68:Y69"/>
    <mergeCell ref="Z53:AA54"/>
    <mergeCell ref="Z55:AA56"/>
    <mergeCell ref="C55:Y56"/>
    <mergeCell ref="Z119:AA120"/>
    <mergeCell ref="C121:Y122"/>
    <mergeCell ref="Z121:AA122"/>
    <mergeCell ref="Z79:AA80"/>
    <mergeCell ref="B81:B82"/>
    <mergeCell ref="B75:B76"/>
    <mergeCell ref="B77:B78"/>
    <mergeCell ref="B130:B131"/>
    <mergeCell ref="B85:B86"/>
    <mergeCell ref="C85:Y86"/>
    <mergeCell ref="B83:B84"/>
    <mergeCell ref="Z81:AA82"/>
    <mergeCell ref="B87:B88"/>
    <mergeCell ref="C87:Y88"/>
    <mergeCell ref="Z87:AA88"/>
    <mergeCell ref="B89:B90"/>
    <mergeCell ref="C89:Y90"/>
    <mergeCell ref="Z89:AA90"/>
    <mergeCell ref="B93:B94"/>
    <mergeCell ref="C93:Y94"/>
    <mergeCell ref="C75:Y76"/>
    <mergeCell ref="Z75:AA76"/>
    <mergeCell ref="Z100:AA101"/>
    <mergeCell ref="B102:B103"/>
    <mergeCell ref="B247:B248"/>
    <mergeCell ref="Z140:AA141"/>
    <mergeCell ref="Z144:AA145"/>
    <mergeCell ref="Z154:AA155"/>
    <mergeCell ref="C268:Y269"/>
    <mergeCell ref="C254:Y255"/>
    <mergeCell ref="B262:B263"/>
    <mergeCell ref="C284:Y285"/>
    <mergeCell ref="B272:B273"/>
    <mergeCell ref="C290:Y291"/>
    <mergeCell ref="B294:B295"/>
    <mergeCell ref="Z233:AA234"/>
    <mergeCell ref="Z173:AA174"/>
    <mergeCell ref="C140:Y141"/>
    <mergeCell ref="C226:AA226"/>
    <mergeCell ref="Z245:AA246"/>
    <mergeCell ref="B200:B201"/>
    <mergeCell ref="C202:Y203"/>
    <mergeCell ref="C200:Y201"/>
    <mergeCell ref="Z286:AA287"/>
    <mergeCell ref="Z288:AA289"/>
    <mergeCell ref="Z290:AA291"/>
    <mergeCell ref="Z284:AA285"/>
    <mergeCell ref="C274:Y275"/>
    <mergeCell ref="C272:Y273"/>
    <mergeCell ref="C270:Y271"/>
    <mergeCell ref="C175:Y176"/>
    <mergeCell ref="B168:AA168"/>
    <mergeCell ref="B152:B153"/>
    <mergeCell ref="C152:Y153"/>
    <mergeCell ref="B175:B176"/>
    <mergeCell ref="B166:B167"/>
    <mergeCell ref="B344:B345"/>
    <mergeCell ref="C360:Y361"/>
    <mergeCell ref="B412:B413"/>
    <mergeCell ref="B441:B442"/>
    <mergeCell ref="C536:Y537"/>
    <mergeCell ref="C538:Y539"/>
    <mergeCell ref="C540:Y541"/>
    <mergeCell ref="B534:B535"/>
    <mergeCell ref="B336:B337"/>
    <mergeCell ref="B340:B341"/>
    <mergeCell ref="B342:B343"/>
    <mergeCell ref="B356:B357"/>
    <mergeCell ref="B352:B353"/>
    <mergeCell ref="B360:B361"/>
    <mergeCell ref="B386:B387"/>
    <mergeCell ref="C372:Y373"/>
    <mergeCell ref="C344:Y345"/>
    <mergeCell ref="B435:B436"/>
    <mergeCell ref="B423:B424"/>
    <mergeCell ref="B536:B537"/>
    <mergeCell ref="B538:B539"/>
    <mergeCell ref="B528:B529"/>
    <mergeCell ref="C510:Y511"/>
    <mergeCell ref="C412:Y413"/>
    <mergeCell ref="C435:Y436"/>
    <mergeCell ref="B374:B375"/>
    <mergeCell ref="C408:Y409"/>
    <mergeCell ref="B376:B377"/>
    <mergeCell ref="B390:B391"/>
    <mergeCell ref="C358:Y359"/>
    <mergeCell ref="C352:Y353"/>
    <mergeCell ref="C376:Y377"/>
    <mergeCell ref="B582:B583"/>
    <mergeCell ref="B547:B548"/>
    <mergeCell ref="C374:Y375"/>
    <mergeCell ref="B433:B434"/>
    <mergeCell ref="C534:Y535"/>
    <mergeCell ref="B461:B462"/>
    <mergeCell ref="B437:B438"/>
    <mergeCell ref="C410:Y411"/>
    <mergeCell ref="B514:B515"/>
    <mergeCell ref="B520:B521"/>
    <mergeCell ref="B469:B487"/>
    <mergeCell ref="B490:B491"/>
    <mergeCell ref="B496:B497"/>
    <mergeCell ref="B455:B456"/>
    <mergeCell ref="B512:B513"/>
    <mergeCell ref="B370:B371"/>
    <mergeCell ref="B451:B452"/>
    <mergeCell ref="B431:B432"/>
    <mergeCell ref="C504:Y505"/>
    <mergeCell ref="C455:Y456"/>
    <mergeCell ref="C496:Y497"/>
    <mergeCell ref="B427:B428"/>
    <mergeCell ref="B516:B517"/>
    <mergeCell ref="B510:B511"/>
    <mergeCell ref="B498:B499"/>
    <mergeCell ref="B467:B468"/>
    <mergeCell ref="B524:B525"/>
    <mergeCell ref="B504:B505"/>
    <mergeCell ref="C437:Y438"/>
    <mergeCell ref="A533:K533"/>
    <mergeCell ref="C402:Y403"/>
    <mergeCell ref="C508:Y509"/>
    <mergeCell ref="D824:Y824"/>
    <mergeCell ref="C764:Y764"/>
    <mergeCell ref="C745:Y746"/>
    <mergeCell ref="C799:Y800"/>
    <mergeCell ref="C765:Y766"/>
    <mergeCell ref="D772:D773"/>
    <mergeCell ref="B753:B763"/>
    <mergeCell ref="D774:D775"/>
    <mergeCell ref="C755:C756"/>
    <mergeCell ref="B767:B768"/>
    <mergeCell ref="B553:B554"/>
    <mergeCell ref="C553:Y554"/>
    <mergeCell ref="B540:B541"/>
    <mergeCell ref="C594:Y595"/>
    <mergeCell ref="C603:Y604"/>
    <mergeCell ref="B607:B608"/>
    <mergeCell ref="C607:Y608"/>
    <mergeCell ref="B576:B577"/>
    <mergeCell ref="B605:B606"/>
    <mergeCell ref="B611:B612"/>
    <mergeCell ref="C611:Y612"/>
    <mergeCell ref="C547:Y548"/>
    <mergeCell ref="C598:Y602"/>
    <mergeCell ref="C564:Y565"/>
    <mergeCell ref="C566:Y567"/>
    <mergeCell ref="B590:B591"/>
    <mergeCell ref="B578:B579"/>
    <mergeCell ref="C578:Y579"/>
    <mergeCell ref="B586:B587"/>
    <mergeCell ref="C580:Y581"/>
    <mergeCell ref="C582:Y583"/>
    <mergeCell ref="B560:B561"/>
    <mergeCell ref="Z947:AA948"/>
    <mergeCell ref="C735:Y736"/>
    <mergeCell ref="B868:B869"/>
    <mergeCell ref="B876:B877"/>
    <mergeCell ref="C876:Y877"/>
    <mergeCell ref="B919:B920"/>
    <mergeCell ref="Z933:AA934"/>
    <mergeCell ref="B937:B938"/>
    <mergeCell ref="C937:Y938"/>
    <mergeCell ref="Z937:AA938"/>
    <mergeCell ref="B939:B940"/>
    <mergeCell ref="C939:Y940"/>
    <mergeCell ref="Z939:AA940"/>
    <mergeCell ref="B739:B740"/>
    <mergeCell ref="C868:Y869"/>
    <mergeCell ref="B864:B865"/>
    <mergeCell ref="C864:Y865"/>
    <mergeCell ref="C743:Y744"/>
    <mergeCell ref="B806:B807"/>
    <mergeCell ref="B808:B809"/>
    <mergeCell ref="E792:L792"/>
    <mergeCell ref="C739:Y740"/>
    <mergeCell ref="C817:Y818"/>
    <mergeCell ref="Z765:AA766"/>
    <mergeCell ref="B765:B766"/>
    <mergeCell ref="B844:B845"/>
    <mergeCell ref="C848:Y849"/>
    <mergeCell ref="D832:Y832"/>
    <mergeCell ref="B828:B829"/>
    <mergeCell ref="E772:Y773"/>
    <mergeCell ref="E760:Y761"/>
    <mergeCell ref="C762:C763"/>
    <mergeCell ref="B354:B355"/>
    <mergeCell ref="B886:B887"/>
    <mergeCell ref="C886:Y887"/>
    <mergeCell ref="Z852:AA853"/>
    <mergeCell ref="Z848:AA849"/>
    <mergeCell ref="Z941:AA942"/>
    <mergeCell ref="B943:B944"/>
    <mergeCell ref="B1012:B1016"/>
    <mergeCell ref="E791:Q791"/>
    <mergeCell ref="E779:Y780"/>
    <mergeCell ref="B822:B825"/>
    <mergeCell ref="B842:B843"/>
    <mergeCell ref="C842:Y843"/>
    <mergeCell ref="B830:B833"/>
    <mergeCell ref="B848:B849"/>
    <mergeCell ref="C1004:Y1005"/>
    <mergeCell ref="B985:B986"/>
    <mergeCell ref="E793:K793"/>
    <mergeCell ref="B788:B798"/>
    <mergeCell ref="Z804:AA805"/>
    <mergeCell ref="B912:B913"/>
    <mergeCell ref="B1004:B1005"/>
    <mergeCell ref="C985:Y986"/>
    <mergeCell ref="C828:Y829"/>
    <mergeCell ref="B893:M893"/>
    <mergeCell ref="B983:B984"/>
    <mergeCell ref="C806:Y807"/>
    <mergeCell ref="D823:Y823"/>
    <mergeCell ref="B804:B805"/>
    <mergeCell ref="E795:J795"/>
    <mergeCell ref="C822:Y822"/>
    <mergeCell ref="C943:Y944"/>
    <mergeCell ref="C808:Y809"/>
    <mergeCell ref="Z741:AA742"/>
    <mergeCell ref="Z584:AA585"/>
    <mergeCell ref="B558:B559"/>
    <mergeCell ref="Z514:AA515"/>
    <mergeCell ref="B718:B719"/>
    <mergeCell ref="B708:B709"/>
    <mergeCell ref="C708:Y709"/>
    <mergeCell ref="Z745:AA746"/>
    <mergeCell ref="Z568:AA569"/>
    <mergeCell ref="Z553:AA554"/>
    <mergeCell ref="Z558:AA559"/>
    <mergeCell ref="B445:B446"/>
    <mergeCell ref="C445:Y446"/>
    <mergeCell ref="B449:B450"/>
    <mergeCell ref="C733:Y734"/>
    <mergeCell ref="B675:B676"/>
    <mergeCell ref="C686:Y687"/>
    <mergeCell ref="C753:C754"/>
    <mergeCell ref="B712:B713"/>
    <mergeCell ref="B570:B571"/>
    <mergeCell ref="Z788:AA798"/>
    <mergeCell ref="Z786:AA787"/>
    <mergeCell ref="B549:B550"/>
    <mergeCell ref="B568:B569"/>
    <mergeCell ref="C549:Y550"/>
    <mergeCell ref="B551:B552"/>
    <mergeCell ref="C551:Y552"/>
    <mergeCell ref="B710:B711"/>
    <mergeCell ref="N730:W730"/>
    <mergeCell ref="C741:Y742"/>
    <mergeCell ref="B747:B748"/>
    <mergeCell ref="B1050:B1051"/>
    <mergeCell ref="C1050:Y1051"/>
    <mergeCell ref="B1048:B1049"/>
    <mergeCell ref="B249:B250"/>
    <mergeCell ref="C260:Y261"/>
    <mergeCell ref="C245:Y246"/>
    <mergeCell ref="C390:Y391"/>
    <mergeCell ref="C388:Y389"/>
    <mergeCell ref="C264:Y265"/>
    <mergeCell ref="C310:Y311"/>
    <mergeCell ref="B1040:B1041"/>
    <mergeCell ref="C1040:Y1041"/>
    <mergeCell ref="G1046:R1046"/>
    <mergeCell ref="B874:B875"/>
    <mergeCell ref="C874:Y875"/>
    <mergeCell ref="B862:B863"/>
    <mergeCell ref="C862:Y863"/>
    <mergeCell ref="D859:Y859"/>
    <mergeCell ref="D860:Y860"/>
    <mergeCell ref="B852:B853"/>
    <mergeCell ref="B854:B855"/>
    <mergeCell ref="D858:Y858"/>
    <mergeCell ref="C804:Y805"/>
    <mergeCell ref="C810:Y811"/>
    <mergeCell ref="C1014:Y1014"/>
    <mergeCell ref="B889:B890"/>
    <mergeCell ref="C380:Y381"/>
    <mergeCell ref="C251:Y252"/>
    <mergeCell ref="B838:B839"/>
    <mergeCell ref="A835:J835"/>
    <mergeCell ref="C836:Y837"/>
    <mergeCell ref="B657:B658"/>
    <mergeCell ref="D771:Y771"/>
    <mergeCell ref="C767:Y768"/>
    <mergeCell ref="C770:Y770"/>
    <mergeCell ref="B682:B683"/>
    <mergeCell ref="B659:B660"/>
    <mergeCell ref="C684:Y685"/>
    <mergeCell ref="D723:Y723"/>
    <mergeCell ref="C633:Y634"/>
    <mergeCell ref="B637:B638"/>
    <mergeCell ref="Z594:AA595"/>
    <mergeCell ref="Z590:AA591"/>
    <mergeCell ref="Z586:AA587"/>
    <mergeCell ref="Z643:AA644"/>
    <mergeCell ref="Z637:AA638"/>
    <mergeCell ref="Z635:AA636"/>
    <mergeCell ref="Z611:AA612"/>
    <mergeCell ref="Z469:AA470"/>
    <mergeCell ref="Z551:AA552"/>
    <mergeCell ref="Z536:AA537"/>
    <mergeCell ref="Z538:AA539"/>
    <mergeCell ref="Z615:AA616"/>
    <mergeCell ref="C702:Y703"/>
    <mergeCell ref="B696:B697"/>
    <mergeCell ref="C596:Y597"/>
    <mergeCell ref="C747:Y748"/>
    <mergeCell ref="D758:D759"/>
    <mergeCell ref="C737:Y738"/>
    <mergeCell ref="B735:B736"/>
    <mergeCell ref="D760:D761"/>
    <mergeCell ref="D724:X724"/>
    <mergeCell ref="D730:J730"/>
    <mergeCell ref="B741:B742"/>
    <mergeCell ref="Z737:AA738"/>
    <mergeCell ref="Z735:AA736"/>
    <mergeCell ref="U92:AA92"/>
    <mergeCell ref="C247:Y248"/>
    <mergeCell ref="C631:Y632"/>
    <mergeCell ref="C584:Y585"/>
    <mergeCell ref="C586:Y587"/>
    <mergeCell ref="C568:Y569"/>
    <mergeCell ref="C619:Y620"/>
    <mergeCell ref="C625:Y625"/>
    <mergeCell ref="C682:Y683"/>
    <mergeCell ref="C637:Y638"/>
    <mergeCell ref="C635:Y636"/>
    <mergeCell ref="C696:Y697"/>
    <mergeCell ref="Z268:AA269"/>
    <mergeCell ref="C423:Y424"/>
    <mergeCell ref="C132:Y133"/>
    <mergeCell ref="Z310:AA326"/>
    <mergeCell ref="Z475:AA482"/>
    <mergeCell ref="C398:Y399"/>
    <mergeCell ref="C394:Y395"/>
    <mergeCell ref="C457:Y458"/>
    <mergeCell ref="C451:Y452"/>
    <mergeCell ref="C443:Y444"/>
    <mergeCell ref="Z372:AA373"/>
    <mergeCell ref="C386:Y387"/>
    <mergeCell ref="Z433:AA434"/>
    <mergeCell ref="Z344:AA345"/>
    <mergeCell ref="C282:Y283"/>
    <mergeCell ref="Z282:AA283"/>
    <mergeCell ref="C560:Y561"/>
    <mergeCell ref="C431:Y432"/>
    <mergeCell ref="C296:Y297"/>
    <mergeCell ref="C288:Y289"/>
    <mergeCell ref="Z93:AA94"/>
    <mergeCell ref="C138:Y139"/>
    <mergeCell ref="C136:Y137"/>
    <mergeCell ref="U98:AA98"/>
    <mergeCell ref="C95:Y96"/>
    <mergeCell ref="Z130:AA131"/>
    <mergeCell ref="C146:Y147"/>
    <mergeCell ref="C53:Y54"/>
    <mergeCell ref="C164:Y165"/>
    <mergeCell ref="Z166:AA167"/>
    <mergeCell ref="Z264:AA265"/>
    <mergeCell ref="Z254:AA255"/>
    <mergeCell ref="Z272:AA273"/>
    <mergeCell ref="Z243:AA244"/>
    <mergeCell ref="Z150:AA151"/>
    <mergeCell ref="Z247:AA248"/>
    <mergeCell ref="C222:Y223"/>
    <mergeCell ref="C212:Y213"/>
    <mergeCell ref="C243:Y244"/>
    <mergeCell ref="C239:Y240"/>
    <mergeCell ref="C229:Y230"/>
    <mergeCell ref="C233:Y234"/>
    <mergeCell ref="Z237:AA238"/>
    <mergeCell ref="Z239:AA240"/>
    <mergeCell ref="Z229:AA230"/>
    <mergeCell ref="C237:Y238"/>
    <mergeCell ref="Z177:AA185"/>
    <mergeCell ref="Z186:AA187"/>
    <mergeCell ref="C208:Y209"/>
    <mergeCell ref="C206:Y207"/>
    <mergeCell ref="C524:Y525"/>
    <mergeCell ref="Z516:AA517"/>
    <mergeCell ref="C130:Y131"/>
    <mergeCell ref="C134:Y135"/>
    <mergeCell ref="C249:Y250"/>
    <mergeCell ref="C218:Y219"/>
    <mergeCell ref="Z274:AA275"/>
    <mergeCell ref="Z329:AA330"/>
    <mergeCell ref="Z331:AA332"/>
    <mergeCell ref="Z435:AA436"/>
    <mergeCell ref="Z190:AA191"/>
    <mergeCell ref="Z212:AA213"/>
    <mergeCell ref="Z198:AA199"/>
    <mergeCell ref="Z194:AA195"/>
    <mergeCell ref="Z222:AA223"/>
    <mergeCell ref="C173:Y174"/>
    <mergeCell ref="Z425:AA426"/>
    <mergeCell ref="C166:Y167"/>
    <mergeCell ref="Z218:AA219"/>
    <mergeCell ref="Z216:AA217"/>
    <mergeCell ref="Z251:AA252"/>
    <mergeCell ref="Z258:AA259"/>
    <mergeCell ref="Z260:AA261"/>
    <mergeCell ref="Z262:AA263"/>
    <mergeCell ref="Z270:AA271"/>
    <mergeCell ref="Z249:AA250"/>
    <mergeCell ref="Z138:AA139"/>
    <mergeCell ref="Z134:AA135"/>
    <mergeCell ref="Z294:AA295"/>
    <mergeCell ref="Z296:AA297"/>
    <mergeCell ref="C335:Y335"/>
    <mergeCell ref="C294:Y295"/>
    <mergeCell ref="Z368:AA369"/>
    <mergeCell ref="Z408:AA409"/>
    <mergeCell ref="Z412:AA413"/>
    <mergeCell ref="Z437:AA438"/>
    <mergeCell ref="Z421:AA422"/>
    <mergeCell ref="Z358:AA359"/>
    <mergeCell ref="Z431:AA432"/>
    <mergeCell ref="Z449:AA450"/>
    <mergeCell ref="B140:B141"/>
    <mergeCell ref="Z333:AA334"/>
    <mergeCell ref="Z352:AA353"/>
    <mergeCell ref="Z348:AA349"/>
    <mergeCell ref="B425:B426"/>
    <mergeCell ref="C406:Y407"/>
    <mergeCell ref="B891:B892"/>
    <mergeCell ref="B150:B151"/>
    <mergeCell ref="B826:B827"/>
    <mergeCell ref="B447:B448"/>
    <mergeCell ref="C494:Y495"/>
    <mergeCell ref="C154:Y155"/>
    <mergeCell ref="C891:Y892"/>
    <mergeCell ref="C881:Y881"/>
    <mergeCell ref="C882:C883"/>
    <mergeCell ref="Z889:AA890"/>
    <mergeCell ref="Z886:AA887"/>
    <mergeCell ref="B592:B593"/>
    <mergeCell ref="Z504:AA505"/>
    <mergeCell ref="B506:B507"/>
    <mergeCell ref="C506:Y507"/>
    <mergeCell ref="Z506:AA507"/>
    <mergeCell ref="B508:B509"/>
    <mergeCell ref="Z300:AA303"/>
    <mergeCell ref="C1078:Y1079"/>
    <mergeCell ref="C1048:Y1049"/>
    <mergeCell ref="Z979:AA980"/>
    <mergeCell ref="Z981:AA982"/>
    <mergeCell ref="C1042:Y1043"/>
    <mergeCell ref="Z1042:AA1046"/>
    <mergeCell ref="C1044:Y1044"/>
    <mergeCell ref="C1015:P1015"/>
    <mergeCell ref="C286:Y287"/>
    <mergeCell ref="Z390:AA391"/>
    <mergeCell ref="Z394:AA395"/>
    <mergeCell ref="Z398:AA399"/>
    <mergeCell ref="B358:B359"/>
    <mergeCell ref="Z370:AA371"/>
    <mergeCell ref="Z380:AA381"/>
    <mergeCell ref="C461:Y462"/>
    <mergeCell ref="C447:Y448"/>
    <mergeCell ref="B443:B444"/>
    <mergeCell ref="B408:B409"/>
    <mergeCell ref="B463:B464"/>
    <mergeCell ref="Z388:AA389"/>
    <mergeCell ref="C427:Y428"/>
    <mergeCell ref="C354:Y355"/>
    <mergeCell ref="C449:Y450"/>
    <mergeCell ref="Z360:AA361"/>
    <mergeCell ref="B380:B381"/>
    <mergeCell ref="B388:B389"/>
    <mergeCell ref="Z354:AA355"/>
    <mergeCell ref="Z306:AA307"/>
    <mergeCell ref="Z340:AA341"/>
    <mergeCell ref="Z342:AA343"/>
    <mergeCell ref="Z366:AA367"/>
    <mergeCell ref="Z406:AA407"/>
    <mergeCell ref="Z382:AA383"/>
    <mergeCell ref="Z386:AA387"/>
    <mergeCell ref="Z564:AA565"/>
    <mergeCell ref="C872:Y873"/>
    <mergeCell ref="C558:Y559"/>
    <mergeCell ref="C419:Y420"/>
    <mergeCell ref="C425:Y426"/>
    <mergeCell ref="B1089:AA1089"/>
    <mergeCell ref="A1081:AA1085"/>
    <mergeCell ref="Z1050:AA1051"/>
    <mergeCell ref="Z1048:AA1049"/>
    <mergeCell ref="C1047:AA1047"/>
    <mergeCell ref="C998:Y999"/>
    <mergeCell ref="Z998:AA999"/>
    <mergeCell ref="Z1012:AA1016"/>
    <mergeCell ref="Z1018:AA1019"/>
    <mergeCell ref="Z1006:AA1007"/>
    <mergeCell ref="Z1004:AA1005"/>
    <mergeCell ref="Q1015:S1016"/>
    <mergeCell ref="C1016:P1016"/>
    <mergeCell ref="Z1000:AA1001"/>
    <mergeCell ref="C994:Y995"/>
    <mergeCell ref="Z994:AA995"/>
    <mergeCell ref="E796:Y796"/>
    <mergeCell ref="C1039:AA1039"/>
    <mergeCell ref="B1026:B1027"/>
    <mergeCell ref="C1026:Y1027"/>
    <mergeCell ref="B992:B993"/>
    <mergeCell ref="C990:AA990"/>
    <mergeCell ref="C991:AA991"/>
    <mergeCell ref="B1078:B1079"/>
    <mergeCell ref="Z609:AA610"/>
    <mergeCell ref="Z838:AA839"/>
    <mergeCell ref="Z882:AA883"/>
    <mergeCell ref="C912:Y913"/>
    <mergeCell ref="Z891:AA892"/>
    <mergeCell ref="Z897:AA898"/>
    <mergeCell ref="Z655:AA656"/>
    <mergeCell ref="Z653:AA654"/>
    <mergeCell ref="Z718:AA719"/>
    <mergeCell ref="C520:Y521"/>
    <mergeCell ref="Z702:AA703"/>
    <mergeCell ref="Z700:AA701"/>
    <mergeCell ref="Z696:AA697"/>
    <mergeCell ref="Z690:AA691"/>
    <mergeCell ref="Z356:AA357"/>
    <mergeCell ref="Z844:AA845"/>
    <mergeCell ref="Z902:AA903"/>
    <mergeCell ref="C904:Y905"/>
    <mergeCell ref="Z828:AA829"/>
    <mergeCell ref="D825:Y825"/>
    <mergeCell ref="Z570:AA571"/>
    <mergeCell ref="C570:Y571"/>
    <mergeCell ref="C639:Y640"/>
    <mergeCell ref="Z651:AA652"/>
    <mergeCell ref="C653:Y654"/>
    <mergeCell ref="Z649:AA650"/>
    <mergeCell ref="C416:Y417"/>
    <mergeCell ref="C418:Y418"/>
    <mergeCell ref="C421:Y422"/>
    <mergeCell ref="Z416:AA417"/>
    <mergeCell ref="Z418:AA418"/>
    <mergeCell ref="C441:Y442"/>
    <mergeCell ref="D1045:F1046"/>
    <mergeCell ref="G1045:R1045"/>
    <mergeCell ref="S1045:U1046"/>
    <mergeCell ref="B1000:B1001"/>
    <mergeCell ref="C1000:Y1001"/>
    <mergeCell ref="B998:B999"/>
    <mergeCell ref="C889:Y890"/>
    <mergeCell ref="B906:R906"/>
    <mergeCell ref="C894:Y894"/>
    <mergeCell ref="B981:B982"/>
    <mergeCell ref="C981:Y982"/>
    <mergeCell ref="D895:Y896"/>
    <mergeCell ref="D897:Y898"/>
    <mergeCell ref="Z876:AA877"/>
    <mergeCell ref="B894:B898"/>
    <mergeCell ref="C899:Y900"/>
    <mergeCell ref="B921:B922"/>
    <mergeCell ref="D882:Y883"/>
    <mergeCell ref="C963:Y964"/>
    <mergeCell ref="Z963:AA964"/>
    <mergeCell ref="Z923:AA924"/>
    <mergeCell ref="Z921:AA922"/>
    <mergeCell ref="Z919:AA920"/>
    <mergeCell ref="Z914:AA915"/>
    <mergeCell ref="Z912:AA913"/>
    <mergeCell ref="C907:Y908"/>
    <mergeCell ref="Z943:AA944"/>
    <mergeCell ref="B945:B946"/>
    <mergeCell ref="C945:Y946"/>
    <mergeCell ref="Z945:AA946"/>
    <mergeCell ref="B947:B948"/>
    <mergeCell ref="C947:Y948"/>
    <mergeCell ref="C306:Y307"/>
    <mergeCell ref="C300:Y301"/>
    <mergeCell ref="D302:Y302"/>
    <mergeCell ref="Z547:AA548"/>
    <mergeCell ref="C592:Y593"/>
    <mergeCell ref="Z510:AA511"/>
    <mergeCell ref="Z512:AA513"/>
    <mergeCell ref="C528:Y529"/>
    <mergeCell ref="Z524:AA525"/>
    <mergeCell ref="D753:Y754"/>
    <mergeCell ref="D755:Y756"/>
    <mergeCell ref="D757:Y757"/>
    <mergeCell ref="Z842:AA843"/>
    <mergeCell ref="Z850:AA851"/>
    <mergeCell ref="Z747:AA748"/>
    <mergeCell ref="Z767:AA768"/>
    <mergeCell ref="Z799:AA800"/>
    <mergeCell ref="Z778:AA784"/>
    <mergeCell ref="Z771:AA777"/>
    <mergeCell ref="Z549:AA550"/>
    <mergeCell ref="Z463:AA464"/>
    <mergeCell ref="Z362:AA363"/>
    <mergeCell ref="Z402:AA403"/>
    <mergeCell ref="Z534:AA535"/>
    <mergeCell ref="Z508:AA509"/>
    <mergeCell ref="Z455:AA456"/>
    <mergeCell ref="Z494:AA495"/>
    <mergeCell ref="Z498:AA499"/>
    <mergeCell ref="Z483:AA487"/>
    <mergeCell ref="Z665:AA666"/>
    <mergeCell ref="Z639:AA640"/>
    <mergeCell ref="Z645:AA646"/>
    <mergeCell ref="B164:B165"/>
    <mergeCell ref="B194:B195"/>
    <mergeCell ref="C160:Y161"/>
    <mergeCell ref="C158:Y159"/>
    <mergeCell ref="Z200:AA201"/>
    <mergeCell ref="C194:Y195"/>
    <mergeCell ref="C190:Y191"/>
    <mergeCell ref="C186:Y187"/>
    <mergeCell ref="B154:B155"/>
    <mergeCell ref="B206:B207"/>
    <mergeCell ref="B146:B147"/>
    <mergeCell ref="B198:B199"/>
    <mergeCell ref="B212:B213"/>
    <mergeCell ref="Z423:AA424"/>
    <mergeCell ref="Z607:AA608"/>
    <mergeCell ref="Z631:AA632"/>
    <mergeCell ref="Z603:AA604"/>
    <mergeCell ref="Z578:AA579"/>
    <mergeCell ref="Z576:AA577"/>
    <mergeCell ref="Z596:AA597"/>
    <mergeCell ref="Z598:AA602"/>
    <mergeCell ref="C576:Y577"/>
    <mergeCell ref="Z545:AA546"/>
    <mergeCell ref="C530:Y531"/>
    <mergeCell ref="Z530:AA531"/>
    <mergeCell ref="Z540:AA541"/>
    <mergeCell ref="Z623:AA624"/>
    <mergeCell ref="Z626:AA627"/>
    <mergeCell ref="C621:Y622"/>
    <mergeCell ref="C623:Y624"/>
    <mergeCell ref="Z471:AA474"/>
    <mergeCell ref="B623:B624"/>
    <mergeCell ref="B686:B687"/>
    <mergeCell ref="C690:Y691"/>
    <mergeCell ref="C698:Y699"/>
    <mergeCell ref="B690:B691"/>
    <mergeCell ref="B702:B703"/>
    <mergeCell ref="B688:B689"/>
    <mergeCell ref="C710:Y711"/>
    <mergeCell ref="B700:B701"/>
    <mergeCell ref="C680:Y681"/>
    <mergeCell ref="C643:Y644"/>
    <mergeCell ref="C649:Y650"/>
    <mergeCell ref="B649:B650"/>
    <mergeCell ref="B142:B143"/>
    <mergeCell ref="C142:Y143"/>
    <mergeCell ref="Z142:AA143"/>
    <mergeCell ref="B144:B145"/>
    <mergeCell ref="C144:Y145"/>
    <mergeCell ref="Z146:AA147"/>
    <mergeCell ref="C150:Y151"/>
    <mergeCell ref="Z160:AA161"/>
    <mergeCell ref="Z158:AA159"/>
    <mergeCell ref="Z152:AA153"/>
    <mergeCell ref="Z206:AA207"/>
    <mergeCell ref="Z208:AA209"/>
    <mergeCell ref="Z164:AA165"/>
    <mergeCell ref="Z202:AA203"/>
    <mergeCell ref="Z175:AA176"/>
    <mergeCell ref="C225:AA225"/>
    <mergeCell ref="C356:Y357"/>
    <mergeCell ref="C362:Y363"/>
    <mergeCell ref="B372:B373"/>
    <mergeCell ref="B402:B403"/>
    <mergeCell ref="B899:B900"/>
    <mergeCell ref="B901:Y901"/>
    <mergeCell ref="Z895:AA896"/>
    <mergeCell ref="C820:Y821"/>
    <mergeCell ref="B820:B821"/>
    <mergeCell ref="Z820:AA821"/>
    <mergeCell ref="Z733:AA734"/>
    <mergeCell ref="Z727:AA732"/>
    <mergeCell ref="Z669:AA670"/>
    <mergeCell ref="Z675:AA676"/>
    <mergeCell ref="Z686:AA687"/>
    <mergeCell ref="B706:B707"/>
    <mergeCell ref="C688:Y689"/>
    <mergeCell ref="B733:B734"/>
    <mergeCell ref="B720:B726"/>
    <mergeCell ref="Z490:AA491"/>
    <mergeCell ref="Z698:AA699"/>
    <mergeCell ref="Z706:AA707"/>
    <mergeCell ref="Z671:AA672"/>
    <mergeCell ref="Z688:AA689"/>
    <mergeCell ref="Z682:AA683"/>
    <mergeCell ref="B596:B597"/>
    <mergeCell ref="Z710:AA711"/>
    <mergeCell ref="Z708:AA709"/>
    <mergeCell ref="Z712:AA713"/>
    <mergeCell ref="B714:B715"/>
    <mergeCell ref="C714:Y715"/>
    <mergeCell ref="Z680:AA681"/>
    <mergeCell ref="C605:Y606"/>
    <mergeCell ref="C615:Y616"/>
    <mergeCell ref="Z659:AA660"/>
    <mergeCell ref="Z657:AA658"/>
    <mergeCell ref="B368:B369"/>
    <mergeCell ref="B362:B363"/>
    <mergeCell ref="Z582:AA583"/>
    <mergeCell ref="Z580:AA581"/>
    <mergeCell ref="A430:H430"/>
    <mergeCell ref="C433:Y434"/>
    <mergeCell ref="B564:B565"/>
    <mergeCell ref="B566:B567"/>
    <mergeCell ref="B545:B546"/>
    <mergeCell ref="B419:B420"/>
    <mergeCell ref="Z461:AA462"/>
    <mergeCell ref="Z520:AA521"/>
    <mergeCell ref="Z467:AA468"/>
    <mergeCell ref="B580:B581"/>
    <mergeCell ref="Z441:AA442"/>
    <mergeCell ref="C545:Y546"/>
    <mergeCell ref="B494:B495"/>
    <mergeCell ref="C516:Y517"/>
    <mergeCell ref="D471:Y472"/>
    <mergeCell ref="Z427:AA428"/>
    <mergeCell ref="Z445:AA446"/>
    <mergeCell ref="Z447:AA448"/>
    <mergeCell ref="Z451:AA452"/>
    <mergeCell ref="C512:Y513"/>
    <mergeCell ref="Z528:AA529"/>
    <mergeCell ref="Z457:AA458"/>
    <mergeCell ref="C467:Y468"/>
    <mergeCell ref="C514:Y515"/>
    <mergeCell ref="Z410:AA411"/>
    <mergeCell ref="Z419:AA420"/>
    <mergeCell ref="C498:Y499"/>
    <mergeCell ref="Z374:AA375"/>
    <mergeCell ref="B904:B905"/>
    <mergeCell ref="Z826:AA827"/>
    <mergeCell ref="C895:C896"/>
    <mergeCell ref="C897:C898"/>
    <mergeCell ref="Z806:AA807"/>
    <mergeCell ref="Z496:AA497"/>
    <mergeCell ref="C463:Y464"/>
    <mergeCell ref="C490:Y491"/>
    <mergeCell ref="Z443:AA444"/>
    <mergeCell ref="B530:B531"/>
    <mergeCell ref="Z872:AA873"/>
    <mergeCell ref="Z870:AA871"/>
    <mergeCell ref="Z868:AA869"/>
    <mergeCell ref="Z866:AA867"/>
    <mergeCell ref="Z864:AA865"/>
    <mergeCell ref="Z862:AA863"/>
    <mergeCell ref="Z856:AA861"/>
    <mergeCell ref="E797:Y797"/>
    <mergeCell ref="E798:Y798"/>
    <mergeCell ref="Z836:AA837"/>
    <mergeCell ref="B643:B644"/>
    <mergeCell ref="Z904:AA905"/>
    <mergeCell ref="Z874:AA875"/>
    <mergeCell ref="Z854:AA855"/>
    <mergeCell ref="Z743:AA744"/>
    <mergeCell ref="Z753:AA754"/>
    <mergeCell ref="Z755:AA756"/>
    <mergeCell ref="Z757:AA761"/>
    <mergeCell ref="B836:B837"/>
    <mergeCell ref="Z822:AA825"/>
    <mergeCell ref="C712:Y713"/>
    <mergeCell ref="Z899:AA900"/>
    <mergeCell ref="Z808:AA809"/>
    <mergeCell ref="Z810:AA811"/>
    <mergeCell ref="Z812:AA813"/>
    <mergeCell ref="Z815:AA816"/>
    <mergeCell ref="Z817:AA818"/>
    <mergeCell ref="Z714:AA715"/>
    <mergeCell ref="B745:B746"/>
    <mergeCell ref="C720:Y721"/>
    <mergeCell ref="Z720:AA726"/>
    <mergeCell ref="Z605:AA606"/>
    <mergeCell ref="Z907:AA908"/>
    <mergeCell ref="C909:Y910"/>
    <mergeCell ref="B907:B908"/>
    <mergeCell ref="B909:B910"/>
    <mergeCell ref="Z830:AA833"/>
    <mergeCell ref="C812:Y813"/>
    <mergeCell ref="B810:B811"/>
    <mergeCell ref="B812:B813"/>
    <mergeCell ref="B814:X814"/>
    <mergeCell ref="C815:Y816"/>
    <mergeCell ref="C826:Y827"/>
    <mergeCell ref="D778:Y778"/>
    <mergeCell ref="E758:Y759"/>
    <mergeCell ref="D781:D782"/>
    <mergeCell ref="D783:D784"/>
    <mergeCell ref="D790:H790"/>
    <mergeCell ref="B799:B800"/>
    <mergeCell ref="B803:J803"/>
    <mergeCell ref="B771:B784"/>
    <mergeCell ref="D776:D777"/>
    <mergeCell ref="B815:B816"/>
    <mergeCell ref="B902:B903"/>
  </mergeCells>
  <phoneticPr fontId="6"/>
  <printOptions horizontalCentered="1"/>
  <pageMargins left="0.39370078740157483" right="0.39370078740157483" top="0.70866141732283472" bottom="0.70866141732283472" header="0" footer="0"/>
  <pageSetup paperSize="9" fitToHeight="0" orientation="portrait" r:id="rId1"/>
  <headerFooter alignWithMargins="0">
    <oddHeader>&amp;R&amp;"ＭＳ Ｐゴシック,標準"&amp;9&amp;K000000運営状況点検書（地域密着型通所介護）</oddHeader>
    <oddFooter>&amp;C&amp;P</oddFooter>
  </headerFooter>
  <rowBreaks count="30" manualBreakCount="30">
    <brk id="51" max="26" man="1"/>
    <brk id="97" max="26" man="1"/>
    <brk id="127" max="16383" man="1"/>
    <brk id="170" max="26" man="1"/>
    <brk id="214" max="26" man="1"/>
    <brk id="252" max="26" man="1"/>
    <brk id="298" max="26" man="1"/>
    <brk id="338" max="26" man="1"/>
    <brk id="364" max="16383" man="1"/>
    <brk id="404" max="26" man="1"/>
    <brk id="439" max="26" man="1"/>
    <brk id="492" max="26" man="1"/>
    <brk id="532" max="26" man="1"/>
    <brk id="569" max="26" man="1"/>
    <brk id="606" max="26" man="1"/>
    <brk id="641" max="26" man="1"/>
    <brk id="678" max="26" man="1"/>
    <brk id="716" max="26" man="1"/>
    <brk id="749" max="26" man="1"/>
    <brk id="784" max="26" man="1"/>
    <brk id="801" max="26" man="1"/>
    <brk id="834" max="26" man="1"/>
    <brk id="846" max="26" man="1"/>
    <brk id="892" max="26" man="1"/>
    <brk id="916" max="26" man="1"/>
    <brk id="946" max="26" man="1"/>
    <brk id="977" max="26" man="1"/>
    <brk id="1008" max="26" man="1"/>
    <brk id="1029" max="26" man="1"/>
    <brk id="107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U81"/>
  <sheetViews>
    <sheetView showGridLines="0" view="pageBreakPreview" topLeftCell="A7" zoomScale="70" zoomScaleNormal="70" zoomScaleSheetLayoutView="70" workbookViewId="0">
      <selection activeCell="C25" sqref="C25:E27"/>
    </sheetView>
  </sheetViews>
  <sheetFormatPr defaultColWidth="5" defaultRowHeight="20.25" customHeight="1" x14ac:dyDescent="0.15"/>
  <cols>
    <col min="1" max="1" width="1.85546875" style="358" customWidth="1"/>
    <col min="2" max="5" width="6.5703125" style="358" customWidth="1"/>
    <col min="6" max="6" width="18.85546875" style="358" hidden="1" customWidth="1"/>
    <col min="7" max="58" width="6.42578125" style="358" customWidth="1"/>
    <col min="59" max="16384" width="5" style="358"/>
  </cols>
  <sheetData>
    <row r="1" spans="2:64" s="294" customFormat="1" ht="20.25" customHeight="1" x14ac:dyDescent="0.15">
      <c r="C1" s="295" t="s">
        <v>727</v>
      </c>
      <c r="D1" s="295"/>
      <c r="E1" s="295"/>
      <c r="F1" s="295"/>
      <c r="G1" s="295"/>
      <c r="H1" s="296" t="s">
        <v>509</v>
      </c>
      <c r="J1" s="296"/>
      <c r="L1" s="295"/>
      <c r="M1" s="295"/>
      <c r="N1" s="295"/>
      <c r="O1" s="295"/>
      <c r="P1" s="295"/>
      <c r="Q1" s="295"/>
      <c r="R1" s="295"/>
      <c r="AM1" s="297"/>
      <c r="AN1" s="298"/>
      <c r="AO1" s="298" t="s">
        <v>510</v>
      </c>
      <c r="AP1" s="1040" t="s">
        <v>511</v>
      </c>
      <c r="AQ1" s="1041"/>
      <c r="AR1" s="1041"/>
      <c r="AS1" s="1041"/>
      <c r="AT1" s="1041"/>
      <c r="AU1" s="1041"/>
      <c r="AV1" s="1041"/>
      <c r="AW1" s="1041"/>
      <c r="AX1" s="1041"/>
      <c r="AY1" s="1041"/>
      <c r="AZ1" s="1041"/>
      <c r="BA1" s="1041"/>
      <c r="BB1" s="1041"/>
      <c r="BC1" s="1041"/>
      <c r="BD1" s="1041"/>
      <c r="BE1" s="1041"/>
      <c r="BF1" s="298" t="s">
        <v>803</v>
      </c>
    </row>
    <row r="2" spans="2:64" s="294" customFormat="1" ht="20.25" customHeight="1" x14ac:dyDescent="0.15">
      <c r="C2" s="295"/>
      <c r="D2" s="295"/>
      <c r="E2" s="295"/>
      <c r="F2" s="295"/>
      <c r="G2" s="295"/>
      <c r="J2" s="296"/>
      <c r="L2" s="295"/>
      <c r="M2" s="295"/>
      <c r="N2" s="295"/>
      <c r="O2" s="295"/>
      <c r="P2" s="295"/>
      <c r="Q2" s="295"/>
      <c r="R2" s="295"/>
      <c r="Y2" s="299" t="s">
        <v>512</v>
      </c>
      <c r="Z2" s="1042">
        <v>7</v>
      </c>
      <c r="AA2" s="1042"/>
      <c r="AB2" s="299" t="s">
        <v>804</v>
      </c>
      <c r="AC2" s="1043">
        <f>IF(Z2=0,"",YEAR(DATE(2018+Z2,1,1)))</f>
        <v>2025</v>
      </c>
      <c r="AD2" s="1043"/>
      <c r="AE2" s="300" t="s">
        <v>805</v>
      </c>
      <c r="AF2" s="300" t="s">
        <v>513</v>
      </c>
      <c r="AG2" s="1042">
        <v>4</v>
      </c>
      <c r="AH2" s="1042"/>
      <c r="AI2" s="300" t="s">
        <v>514</v>
      </c>
      <c r="AM2" s="297"/>
      <c r="AN2" s="298"/>
      <c r="AO2" s="298" t="s">
        <v>515</v>
      </c>
      <c r="AP2" s="1042"/>
      <c r="AQ2" s="1042"/>
      <c r="AR2" s="1042"/>
      <c r="AS2" s="1042"/>
      <c r="AT2" s="1042"/>
      <c r="AU2" s="1042"/>
      <c r="AV2" s="1042"/>
      <c r="AW2" s="1042"/>
      <c r="AX2" s="1042"/>
      <c r="AY2" s="1042"/>
      <c r="AZ2" s="1042"/>
      <c r="BA2" s="1042"/>
      <c r="BB2" s="1042"/>
      <c r="BC2" s="1042"/>
      <c r="BD2" s="1042"/>
      <c r="BE2" s="1042"/>
      <c r="BF2" s="298" t="s">
        <v>806</v>
      </c>
    </row>
    <row r="3" spans="2:64" s="307" customFormat="1" ht="20.25" customHeight="1" x14ac:dyDescent="0.15">
      <c r="B3" s="301"/>
      <c r="C3" s="301"/>
      <c r="D3" s="301"/>
      <c r="E3" s="301"/>
      <c r="F3" s="301"/>
      <c r="G3" s="302"/>
      <c r="H3" s="301"/>
      <c r="I3" s="301"/>
      <c r="J3" s="302"/>
      <c r="K3" s="301"/>
      <c r="L3" s="303"/>
      <c r="M3" s="303"/>
      <c r="N3" s="303"/>
      <c r="O3" s="303"/>
      <c r="P3" s="303"/>
      <c r="Q3" s="303"/>
      <c r="R3" s="303"/>
      <c r="S3" s="301"/>
      <c r="T3" s="301"/>
      <c r="U3" s="301"/>
      <c r="V3" s="301"/>
      <c r="W3" s="301"/>
      <c r="X3" s="301"/>
      <c r="Y3" s="301"/>
      <c r="Z3" s="304"/>
      <c r="AA3" s="304"/>
      <c r="AB3" s="305"/>
      <c r="AC3" s="306"/>
      <c r="AD3" s="305"/>
      <c r="AE3" s="301"/>
      <c r="AF3" s="301"/>
      <c r="AG3" s="301"/>
      <c r="AH3" s="301"/>
      <c r="AI3" s="301"/>
      <c r="AJ3" s="301"/>
      <c r="AK3" s="301"/>
      <c r="AL3" s="301"/>
      <c r="AM3" s="301"/>
      <c r="AN3" s="301"/>
      <c r="AO3" s="301"/>
      <c r="AP3" s="301"/>
      <c r="AQ3" s="301"/>
      <c r="AR3" s="301"/>
      <c r="AS3" s="301"/>
      <c r="AT3" s="301"/>
      <c r="BA3" s="308" t="s">
        <v>807</v>
      </c>
      <c r="BB3" s="1031" t="s">
        <v>728</v>
      </c>
      <c r="BC3" s="1032"/>
      <c r="BD3" s="1032"/>
      <c r="BE3" s="1033"/>
      <c r="BF3" s="298"/>
    </row>
    <row r="4" spans="2:64" s="307" customFormat="1" ht="18.75" x14ac:dyDescent="0.15">
      <c r="B4" s="301"/>
      <c r="C4" s="301"/>
      <c r="D4" s="301"/>
      <c r="E4" s="301"/>
      <c r="F4" s="301"/>
      <c r="G4" s="302"/>
      <c r="H4" s="301"/>
      <c r="I4" s="301"/>
      <c r="J4" s="302"/>
      <c r="K4" s="301"/>
      <c r="L4" s="303"/>
      <c r="M4" s="303"/>
      <c r="N4" s="303"/>
      <c r="O4" s="303"/>
      <c r="P4" s="303"/>
      <c r="Q4" s="303"/>
      <c r="R4" s="303"/>
      <c r="S4" s="301"/>
      <c r="T4" s="301"/>
      <c r="U4" s="301"/>
      <c r="V4" s="301"/>
      <c r="W4" s="301"/>
      <c r="X4" s="301"/>
      <c r="Y4" s="301"/>
      <c r="Z4" s="309"/>
      <c r="AA4" s="309"/>
      <c r="AB4" s="301"/>
      <c r="AC4" s="301"/>
      <c r="AD4" s="301"/>
      <c r="AE4" s="301"/>
      <c r="AF4" s="301"/>
      <c r="AG4" s="310"/>
      <c r="AH4" s="310"/>
      <c r="AI4" s="310"/>
      <c r="AJ4" s="310"/>
      <c r="AK4" s="310"/>
      <c r="AL4" s="310"/>
      <c r="AM4" s="310"/>
      <c r="AN4" s="310"/>
      <c r="AO4" s="310"/>
      <c r="AP4" s="310"/>
      <c r="AQ4" s="310"/>
      <c r="AR4" s="310"/>
      <c r="AS4" s="310"/>
      <c r="AT4" s="310"/>
      <c r="AU4" s="294"/>
      <c r="AV4" s="294"/>
      <c r="AW4" s="294"/>
      <c r="AX4" s="294"/>
      <c r="AY4" s="294"/>
      <c r="AZ4" s="294"/>
      <c r="BA4" s="308" t="s">
        <v>808</v>
      </c>
      <c r="BB4" s="1031" t="s">
        <v>729</v>
      </c>
      <c r="BC4" s="1032"/>
      <c r="BD4" s="1032"/>
      <c r="BE4" s="1033"/>
      <c r="BF4" s="311"/>
    </row>
    <row r="5" spans="2:64" s="307" customFormat="1" ht="6.75" customHeight="1" x14ac:dyDescent="0.15">
      <c r="B5" s="301"/>
      <c r="C5" s="312"/>
      <c r="D5" s="312"/>
      <c r="E5" s="312"/>
      <c r="F5" s="312"/>
      <c r="G5" s="313"/>
      <c r="H5" s="312"/>
      <c r="I5" s="312"/>
      <c r="J5" s="313"/>
      <c r="K5" s="312"/>
      <c r="L5" s="314"/>
      <c r="M5" s="314"/>
      <c r="N5" s="314"/>
      <c r="O5" s="314"/>
      <c r="P5" s="314"/>
      <c r="Q5" s="314"/>
      <c r="R5" s="314"/>
      <c r="S5" s="312"/>
      <c r="T5" s="312"/>
      <c r="U5" s="312"/>
      <c r="V5" s="312"/>
      <c r="W5" s="312"/>
      <c r="X5" s="312"/>
      <c r="Y5" s="312"/>
      <c r="Z5" s="315"/>
      <c r="AA5" s="315"/>
      <c r="AB5" s="312"/>
      <c r="AC5" s="312"/>
      <c r="AD5" s="312"/>
      <c r="AE5" s="312"/>
      <c r="AF5" s="301"/>
      <c r="AG5" s="310"/>
      <c r="AH5" s="310"/>
      <c r="AI5" s="310"/>
      <c r="AJ5" s="310"/>
      <c r="AK5" s="310"/>
      <c r="AL5" s="310"/>
      <c r="AM5" s="310"/>
      <c r="AN5" s="310"/>
      <c r="AO5" s="310"/>
      <c r="AP5" s="310"/>
      <c r="AQ5" s="310"/>
      <c r="AR5" s="310"/>
      <c r="AS5" s="310"/>
      <c r="AT5" s="310"/>
      <c r="AU5" s="294"/>
      <c r="AV5" s="294"/>
      <c r="AW5" s="294"/>
      <c r="AX5" s="294"/>
      <c r="AY5" s="294"/>
      <c r="AZ5" s="294"/>
      <c r="BA5" s="294"/>
      <c r="BB5" s="294"/>
      <c r="BC5" s="294"/>
      <c r="BD5" s="294"/>
      <c r="BE5" s="311"/>
      <c r="BF5" s="311"/>
    </row>
    <row r="6" spans="2:64" s="307" customFormat="1" ht="20.25" customHeight="1" x14ac:dyDescent="0.15">
      <c r="B6" s="301"/>
      <c r="C6" s="312"/>
      <c r="D6" s="312"/>
      <c r="E6" s="312"/>
      <c r="F6" s="312"/>
      <c r="G6" s="313"/>
      <c r="H6" s="312"/>
      <c r="I6" s="312"/>
      <c r="J6" s="313"/>
      <c r="K6" s="312"/>
      <c r="L6" s="314"/>
      <c r="M6" s="314"/>
      <c r="N6" s="314"/>
      <c r="O6" s="314"/>
      <c r="P6" s="314"/>
      <c r="Q6" s="314"/>
      <c r="R6" s="314"/>
      <c r="S6" s="312"/>
      <c r="T6" s="312"/>
      <c r="U6" s="312"/>
      <c r="V6" s="312"/>
      <c r="W6" s="312"/>
      <c r="X6" s="312"/>
      <c r="Y6" s="312"/>
      <c r="Z6" s="315"/>
      <c r="AA6" s="315"/>
      <c r="AB6" s="312"/>
      <c r="AC6" s="312"/>
      <c r="AD6" s="312"/>
      <c r="AE6" s="312"/>
      <c r="AF6" s="301"/>
      <c r="AG6" s="310"/>
      <c r="AH6" s="310"/>
      <c r="AI6" s="310"/>
      <c r="AJ6" s="310"/>
      <c r="AK6" s="310"/>
      <c r="AL6" s="310" t="s">
        <v>730</v>
      </c>
      <c r="AM6" s="310"/>
      <c r="AN6" s="310"/>
      <c r="AO6" s="310"/>
      <c r="AP6" s="310"/>
      <c r="AQ6" s="310"/>
      <c r="AR6" s="310"/>
      <c r="AS6" s="310"/>
      <c r="AT6" s="316"/>
      <c r="AU6" s="316"/>
      <c r="AV6" s="317"/>
      <c r="AW6" s="310"/>
      <c r="AX6" s="1034">
        <v>40</v>
      </c>
      <c r="AY6" s="1035"/>
      <c r="AZ6" s="317" t="s">
        <v>516</v>
      </c>
      <c r="BA6" s="310"/>
      <c r="BB6" s="1034">
        <v>160</v>
      </c>
      <c r="BC6" s="1035"/>
      <c r="BD6" s="317" t="s">
        <v>517</v>
      </c>
      <c r="BE6" s="310"/>
      <c r="BF6" s="311"/>
    </row>
    <row r="7" spans="2:64" s="307" customFormat="1" ht="6.75" customHeight="1" x14ac:dyDescent="0.15">
      <c r="B7" s="301"/>
      <c r="C7" s="312"/>
      <c r="D7" s="312"/>
      <c r="E7" s="312"/>
      <c r="F7" s="312"/>
      <c r="G7" s="313"/>
      <c r="H7" s="312"/>
      <c r="I7" s="312"/>
      <c r="J7" s="313"/>
      <c r="K7" s="312"/>
      <c r="L7" s="314"/>
      <c r="M7" s="314"/>
      <c r="N7" s="314"/>
      <c r="O7" s="314"/>
      <c r="P7" s="314"/>
      <c r="Q7" s="314"/>
      <c r="R7" s="314"/>
      <c r="S7" s="312"/>
      <c r="T7" s="312"/>
      <c r="U7" s="312"/>
      <c r="V7" s="312"/>
      <c r="W7" s="312"/>
      <c r="X7" s="312"/>
      <c r="Y7" s="312"/>
      <c r="Z7" s="315"/>
      <c r="AA7" s="315"/>
      <c r="AB7" s="312"/>
      <c r="AC7" s="312"/>
      <c r="AD7" s="312"/>
      <c r="AE7" s="312"/>
      <c r="AF7" s="301"/>
      <c r="AG7" s="310"/>
      <c r="AH7" s="310"/>
      <c r="AI7" s="310"/>
      <c r="AJ7" s="310"/>
      <c r="AK7" s="310"/>
      <c r="AL7" s="310"/>
      <c r="AM7" s="310"/>
      <c r="AN7" s="310"/>
      <c r="AO7" s="310"/>
      <c r="AP7" s="310"/>
      <c r="AQ7" s="310"/>
      <c r="AR7" s="310"/>
      <c r="AS7" s="310"/>
      <c r="AT7" s="310"/>
      <c r="AU7" s="294"/>
      <c r="AV7" s="294"/>
      <c r="AW7" s="294"/>
      <c r="AX7" s="294"/>
      <c r="AY7" s="294"/>
      <c r="AZ7" s="294"/>
      <c r="BA7" s="294"/>
      <c r="BB7" s="294"/>
      <c r="BC7" s="294"/>
      <c r="BD7" s="294"/>
      <c r="BE7" s="311"/>
      <c r="BF7" s="311"/>
    </row>
    <row r="8" spans="2:64" s="307" customFormat="1" ht="20.25" customHeight="1" x14ac:dyDescent="0.15">
      <c r="B8" s="318"/>
      <c r="C8" s="318"/>
      <c r="D8" s="318"/>
      <c r="E8" s="318"/>
      <c r="F8" s="318"/>
      <c r="G8" s="319"/>
      <c r="H8" s="319"/>
      <c r="I8" s="319"/>
      <c r="J8" s="318"/>
      <c r="K8" s="318"/>
      <c r="L8" s="319"/>
      <c r="M8" s="319"/>
      <c r="N8" s="319"/>
      <c r="O8" s="318"/>
      <c r="P8" s="319"/>
      <c r="Q8" s="319"/>
      <c r="R8" s="319"/>
      <c r="S8" s="320"/>
      <c r="T8" s="321"/>
      <c r="U8" s="321"/>
      <c r="V8" s="322"/>
      <c r="W8" s="301"/>
      <c r="X8" s="301"/>
      <c r="Y8" s="301"/>
      <c r="Z8" s="315"/>
      <c r="AA8" s="323"/>
      <c r="AB8" s="313"/>
      <c r="AC8" s="315"/>
      <c r="AD8" s="315"/>
      <c r="AE8" s="315"/>
      <c r="AF8" s="324"/>
      <c r="AG8" s="325"/>
      <c r="AH8" s="325"/>
      <c r="AI8" s="325"/>
      <c r="AJ8" s="326"/>
      <c r="AK8" s="314"/>
      <c r="AL8" s="323"/>
      <c r="AM8" s="323"/>
      <c r="AN8" s="313"/>
      <c r="AO8" s="316"/>
      <c r="AP8" s="316"/>
      <c r="AQ8" s="316"/>
      <c r="AR8" s="327"/>
      <c r="AS8" s="327"/>
      <c r="AT8" s="310"/>
      <c r="AU8" s="328"/>
      <c r="AV8" s="328"/>
      <c r="AW8" s="329"/>
      <c r="AX8" s="294"/>
      <c r="AY8" s="294" t="s">
        <v>521</v>
      </c>
      <c r="AZ8" s="294"/>
      <c r="BA8" s="294"/>
      <c r="BB8" s="1036">
        <f>DAY(EOMONTH(DATE(AC2,AG2,1),0))</f>
        <v>30</v>
      </c>
      <c r="BC8" s="1037"/>
      <c r="BD8" s="294" t="s">
        <v>518</v>
      </c>
      <c r="BE8" s="294"/>
      <c r="BF8" s="294"/>
      <c r="BJ8" s="298"/>
      <c r="BK8" s="298"/>
      <c r="BL8" s="298"/>
    </row>
    <row r="9" spans="2:64" s="307" customFormat="1" ht="6" customHeight="1" x14ac:dyDescent="0.15">
      <c r="B9" s="330"/>
      <c r="C9" s="330"/>
      <c r="D9" s="330"/>
      <c r="E9" s="330"/>
      <c r="F9" s="330"/>
      <c r="G9" s="318"/>
      <c r="H9" s="319"/>
      <c r="I9" s="316"/>
      <c r="J9" s="316"/>
      <c r="K9" s="330"/>
      <c r="L9" s="318"/>
      <c r="M9" s="319"/>
      <c r="N9" s="316"/>
      <c r="O9" s="316"/>
      <c r="P9" s="318"/>
      <c r="Q9" s="316"/>
      <c r="R9" s="330"/>
      <c r="S9" s="316"/>
      <c r="T9" s="316"/>
      <c r="U9" s="316"/>
      <c r="V9" s="316"/>
      <c r="W9" s="301"/>
      <c r="X9" s="301"/>
      <c r="Y9" s="301"/>
      <c r="Z9" s="312"/>
      <c r="AA9" s="326"/>
      <c r="AB9" s="326"/>
      <c r="AC9" s="312"/>
      <c r="AD9" s="312"/>
      <c r="AE9" s="312"/>
      <c r="AF9" s="331"/>
      <c r="AG9" s="315"/>
      <c r="AH9" s="326"/>
      <c r="AI9" s="312"/>
      <c r="AJ9" s="325"/>
      <c r="AK9" s="326"/>
      <c r="AL9" s="326"/>
      <c r="AM9" s="326"/>
      <c r="AN9" s="326"/>
      <c r="AO9" s="312"/>
      <c r="AP9" s="310"/>
      <c r="AQ9" s="332"/>
      <c r="AR9" s="332"/>
      <c r="AS9" s="332"/>
      <c r="AT9" s="310"/>
      <c r="AU9" s="294"/>
      <c r="AV9" s="294"/>
      <c r="AW9" s="294"/>
      <c r="AX9" s="294"/>
      <c r="AY9" s="294"/>
      <c r="AZ9" s="294"/>
      <c r="BA9" s="294"/>
      <c r="BB9" s="294"/>
      <c r="BC9" s="294"/>
      <c r="BD9" s="294"/>
      <c r="BE9" s="294"/>
      <c r="BF9" s="294"/>
      <c r="BJ9" s="298"/>
      <c r="BK9" s="298"/>
      <c r="BL9" s="298"/>
    </row>
    <row r="10" spans="2:64" s="307" customFormat="1" ht="18.75" x14ac:dyDescent="0.2">
      <c r="B10" s="318"/>
      <c r="C10" s="318"/>
      <c r="D10" s="318"/>
      <c r="E10" s="318"/>
      <c r="F10" s="318"/>
      <c r="G10" s="319"/>
      <c r="H10" s="319"/>
      <c r="I10" s="319"/>
      <c r="J10" s="318"/>
      <c r="K10" s="318"/>
      <c r="L10" s="319"/>
      <c r="M10" s="319"/>
      <c r="N10" s="319"/>
      <c r="O10" s="318"/>
      <c r="P10" s="319"/>
      <c r="Q10" s="319"/>
      <c r="R10" s="319"/>
      <c r="S10" s="320"/>
      <c r="T10" s="321"/>
      <c r="U10" s="321"/>
      <c r="V10" s="322"/>
      <c r="W10" s="301"/>
      <c r="X10" s="301"/>
      <c r="Y10" s="301"/>
      <c r="Z10" s="315"/>
      <c r="AA10" s="323"/>
      <c r="AB10" s="313"/>
      <c r="AC10" s="315"/>
      <c r="AD10" s="315"/>
      <c r="AE10" s="315"/>
      <c r="AF10" s="331"/>
      <c r="AG10" s="325"/>
      <c r="AH10" s="325"/>
      <c r="AI10" s="325"/>
      <c r="AJ10" s="326"/>
      <c r="AK10" s="314"/>
      <c r="AL10" s="323"/>
      <c r="AM10" s="310"/>
      <c r="AN10" s="310"/>
      <c r="AO10" s="333"/>
      <c r="AP10" s="333"/>
      <c r="AQ10" s="333"/>
      <c r="AR10" s="317"/>
      <c r="AS10" s="332"/>
      <c r="AT10" s="332"/>
      <c r="AU10" s="334"/>
      <c r="AV10" s="335"/>
      <c r="AW10" s="335"/>
      <c r="AX10" s="336"/>
      <c r="AY10" s="336"/>
      <c r="AZ10" s="311" t="s">
        <v>809</v>
      </c>
      <c r="BA10" s="335"/>
      <c r="BB10" s="1034">
        <v>1</v>
      </c>
      <c r="BC10" s="1038"/>
      <c r="BD10" s="1035"/>
      <c r="BE10" s="337" t="s">
        <v>523</v>
      </c>
      <c r="BF10" s="294"/>
      <c r="BJ10" s="298"/>
      <c r="BK10" s="298"/>
      <c r="BL10" s="298"/>
    </row>
    <row r="11" spans="2:64" s="307" customFormat="1" ht="6" customHeight="1" x14ac:dyDescent="0.2">
      <c r="B11" s="330"/>
      <c r="C11" s="330"/>
      <c r="D11" s="330"/>
      <c r="E11" s="330"/>
      <c r="F11" s="338"/>
      <c r="G11" s="330"/>
      <c r="H11" s="330"/>
      <c r="I11" s="330"/>
      <c r="J11" s="330"/>
      <c r="K11" s="318"/>
      <c r="L11" s="319"/>
      <c r="M11" s="316"/>
      <c r="N11" s="316"/>
      <c r="O11" s="318"/>
      <c r="P11" s="316"/>
      <c r="Q11" s="330"/>
      <c r="R11" s="316"/>
      <c r="S11" s="316"/>
      <c r="T11" s="316"/>
      <c r="U11" s="316"/>
      <c r="V11" s="338"/>
      <c r="W11" s="301"/>
      <c r="X11" s="301"/>
      <c r="Y11" s="301"/>
      <c r="Z11" s="312"/>
      <c r="AA11" s="326"/>
      <c r="AB11" s="326"/>
      <c r="AC11" s="312"/>
      <c r="AD11" s="312"/>
      <c r="AE11" s="312"/>
      <c r="AF11" s="331"/>
      <c r="AG11" s="315"/>
      <c r="AH11" s="325"/>
      <c r="AI11" s="326"/>
      <c r="AJ11" s="325"/>
      <c r="AK11" s="326"/>
      <c r="AL11" s="326"/>
      <c r="AM11" s="326"/>
      <c r="AN11" s="326"/>
      <c r="AO11" s="330"/>
      <c r="AP11" s="330"/>
      <c r="AQ11" s="318"/>
      <c r="AR11" s="339"/>
      <c r="AS11" s="332"/>
      <c r="AT11" s="332"/>
      <c r="AU11" s="334"/>
      <c r="AV11" s="335"/>
      <c r="AW11" s="335"/>
      <c r="AX11" s="336"/>
      <c r="AY11" s="336"/>
      <c r="AZ11" s="335"/>
      <c r="BA11" s="335"/>
      <c r="BB11" s="340"/>
      <c r="BC11" s="340"/>
      <c r="BD11" s="340"/>
      <c r="BE11" s="337"/>
      <c r="BF11" s="294"/>
      <c r="BJ11" s="298"/>
      <c r="BK11" s="298"/>
      <c r="BL11" s="298"/>
    </row>
    <row r="12" spans="2:64" s="307" customFormat="1" ht="20.25" customHeight="1" x14ac:dyDescent="0.2">
      <c r="B12" s="341"/>
      <c r="C12" s="341"/>
      <c r="D12" s="341"/>
      <c r="E12" s="341"/>
      <c r="F12" s="341"/>
      <c r="G12" s="341"/>
      <c r="H12" s="341"/>
      <c r="I12" s="341"/>
      <c r="J12" s="341"/>
      <c r="K12" s="341"/>
      <c r="L12" s="341"/>
      <c r="M12" s="341"/>
      <c r="N12" s="341"/>
      <c r="O12" s="341"/>
      <c r="P12" s="341"/>
      <c r="Q12" s="341"/>
      <c r="R12" s="341"/>
      <c r="S12" s="341"/>
      <c r="T12" s="341"/>
      <c r="U12" s="341"/>
      <c r="V12" s="341"/>
      <c r="W12" s="301"/>
      <c r="X12" s="301"/>
      <c r="Y12" s="301"/>
      <c r="Z12" s="318"/>
      <c r="AA12" s="342"/>
      <c r="AB12" s="342"/>
      <c r="AC12" s="318"/>
      <c r="AD12" s="315"/>
      <c r="AE12" s="315"/>
      <c r="AF12" s="324"/>
      <c r="AG12" s="313"/>
      <c r="AH12" s="325"/>
      <c r="AI12" s="326"/>
      <c r="AJ12" s="325"/>
      <c r="AK12" s="326"/>
      <c r="AL12" s="326"/>
      <c r="AM12" s="326"/>
      <c r="AN12" s="326"/>
      <c r="AO12" s="1039"/>
      <c r="AP12" s="1039"/>
      <c r="AQ12" s="1039"/>
      <c r="AR12" s="317"/>
      <c r="AS12" s="332"/>
      <c r="AT12" s="332"/>
      <c r="AU12" s="334"/>
      <c r="AV12" s="335"/>
      <c r="AW12" s="335"/>
      <c r="AX12" s="336"/>
      <c r="AY12" s="336"/>
      <c r="AZ12" s="335"/>
      <c r="BA12" s="335"/>
      <c r="BB12" s="1034">
        <v>1</v>
      </c>
      <c r="BC12" s="1038"/>
      <c r="BD12" s="1035"/>
      <c r="BE12" s="343" t="s">
        <v>524</v>
      </c>
      <c r="BF12" s="294"/>
      <c r="BJ12" s="298"/>
      <c r="BK12" s="298"/>
      <c r="BL12" s="298"/>
    </row>
    <row r="13" spans="2:64" s="307" customFormat="1" ht="6.75" customHeight="1" x14ac:dyDescent="0.2">
      <c r="B13" s="341"/>
      <c r="C13" s="341"/>
      <c r="D13" s="341"/>
      <c r="E13" s="341"/>
      <c r="F13" s="341"/>
      <c r="G13" s="341"/>
      <c r="H13" s="341"/>
      <c r="I13" s="341"/>
      <c r="J13" s="341"/>
      <c r="K13" s="341"/>
      <c r="L13" s="341"/>
      <c r="M13" s="341"/>
      <c r="N13" s="341"/>
      <c r="O13" s="341"/>
      <c r="P13" s="341"/>
      <c r="Q13" s="341"/>
      <c r="R13" s="341"/>
      <c r="S13" s="341"/>
      <c r="T13" s="341"/>
      <c r="U13" s="341"/>
      <c r="V13" s="341"/>
      <c r="W13" s="301"/>
      <c r="X13" s="301"/>
      <c r="Y13" s="301"/>
      <c r="Z13" s="319"/>
      <c r="AA13" s="344"/>
      <c r="AB13" s="344"/>
      <c r="AC13" s="319"/>
      <c r="AD13" s="325"/>
      <c r="AE13" s="325"/>
      <c r="AF13" s="331"/>
      <c r="AG13" s="310"/>
      <c r="AH13" s="310"/>
      <c r="AI13" s="310"/>
      <c r="AJ13" s="310"/>
      <c r="AK13" s="310"/>
      <c r="AL13" s="310"/>
      <c r="AM13" s="310"/>
      <c r="AN13" s="310"/>
      <c r="AO13" s="330"/>
      <c r="AP13" s="330"/>
      <c r="AQ13" s="330"/>
      <c r="AR13" s="310"/>
      <c r="AS13" s="332"/>
      <c r="AT13" s="332"/>
      <c r="AU13" s="334"/>
      <c r="AV13" s="335"/>
      <c r="AW13" s="335"/>
      <c r="AX13" s="336"/>
      <c r="AY13" s="336"/>
      <c r="AZ13" s="335"/>
      <c r="BA13" s="335"/>
      <c r="BB13" s="340"/>
      <c r="BC13" s="340"/>
      <c r="BD13" s="340"/>
      <c r="BE13" s="337"/>
      <c r="BF13" s="294"/>
      <c r="BJ13" s="298"/>
      <c r="BK13" s="298"/>
      <c r="BL13" s="298"/>
    </row>
    <row r="14" spans="2:64" s="307" customFormat="1" ht="18.75" x14ac:dyDescent="0.15">
      <c r="B14" s="341"/>
      <c r="C14" s="341"/>
      <c r="D14" s="341"/>
      <c r="E14" s="341"/>
      <c r="F14" s="341"/>
      <c r="G14" s="341"/>
      <c r="H14" s="341"/>
      <c r="I14" s="341"/>
      <c r="J14" s="341"/>
      <c r="K14" s="341"/>
      <c r="L14" s="341"/>
      <c r="M14" s="341"/>
      <c r="N14" s="341"/>
      <c r="O14" s="341"/>
      <c r="P14" s="341"/>
      <c r="Q14" s="341"/>
      <c r="R14" s="341"/>
      <c r="S14" s="341"/>
      <c r="T14" s="341"/>
      <c r="U14" s="341"/>
      <c r="V14" s="341"/>
      <c r="W14" s="301"/>
      <c r="X14" s="301"/>
      <c r="Y14" s="301"/>
      <c r="Z14" s="318"/>
      <c r="AA14" s="342"/>
      <c r="AB14" s="342"/>
      <c r="AC14" s="318"/>
      <c r="AD14" s="315"/>
      <c r="AE14" s="315"/>
      <c r="AF14" s="331"/>
      <c r="AG14" s="310"/>
      <c r="AH14" s="310"/>
      <c r="AI14" s="310"/>
      <c r="AJ14" s="310"/>
      <c r="AK14" s="310"/>
      <c r="AL14" s="310"/>
      <c r="AM14" s="310"/>
      <c r="AN14" s="310"/>
      <c r="AO14" s="316"/>
      <c r="AP14" s="316"/>
      <c r="AQ14" s="316"/>
      <c r="AR14" s="310"/>
      <c r="AS14" s="332"/>
      <c r="AT14" s="345" t="s">
        <v>731</v>
      </c>
      <c r="AU14" s="1044"/>
      <c r="AV14" s="1045"/>
      <c r="AW14" s="1046"/>
      <c r="AX14" s="340" t="s">
        <v>810</v>
      </c>
      <c r="AY14" s="1044"/>
      <c r="AZ14" s="1045"/>
      <c r="BA14" s="1046"/>
      <c r="BB14" s="346" t="s">
        <v>519</v>
      </c>
      <c r="BC14" s="1047">
        <f>(AY14-AU14)*24</f>
        <v>0</v>
      </c>
      <c r="BD14" s="1048"/>
      <c r="BE14" s="347" t="s">
        <v>520</v>
      </c>
      <c r="BF14" s="340"/>
      <c r="BJ14" s="298"/>
      <c r="BK14" s="298"/>
      <c r="BL14" s="298"/>
    </row>
    <row r="15" spans="2:64" s="307" customFormat="1" ht="6.75" customHeight="1" x14ac:dyDescent="0.15">
      <c r="B15" s="301"/>
      <c r="C15" s="327"/>
      <c r="D15" s="327"/>
      <c r="E15" s="327"/>
      <c r="F15" s="327"/>
      <c r="G15" s="312"/>
      <c r="H15" s="312"/>
      <c r="I15" s="314"/>
      <c r="J15" s="315"/>
      <c r="K15" s="325"/>
      <c r="L15" s="326"/>
      <c r="M15" s="326"/>
      <c r="N15" s="315"/>
      <c r="O15" s="326"/>
      <c r="P15" s="312"/>
      <c r="Q15" s="325"/>
      <c r="R15" s="326"/>
      <c r="S15" s="326"/>
      <c r="T15" s="326"/>
      <c r="U15" s="326"/>
      <c r="V15" s="312"/>
      <c r="W15" s="314"/>
      <c r="X15" s="348"/>
      <c r="Y15" s="348"/>
      <c r="Z15" s="313"/>
      <c r="AA15" s="315"/>
      <c r="AB15" s="314"/>
      <c r="AC15" s="315"/>
      <c r="AD15" s="325"/>
      <c r="AE15" s="326"/>
      <c r="AF15" s="331"/>
      <c r="AG15" s="324"/>
      <c r="AH15" s="349"/>
      <c r="AI15" s="331"/>
      <c r="AJ15" s="349"/>
      <c r="AK15" s="331"/>
      <c r="AL15" s="331"/>
      <c r="AM15" s="331"/>
      <c r="AN15" s="331"/>
      <c r="AO15" s="350"/>
      <c r="AP15" s="301"/>
      <c r="AQ15" s="309"/>
      <c r="AR15" s="309"/>
      <c r="AS15" s="309"/>
      <c r="AT15" s="309"/>
      <c r="AU15" s="351"/>
      <c r="AV15" s="352"/>
      <c r="AW15" s="352"/>
      <c r="AX15" s="353"/>
      <c r="AY15" s="353"/>
      <c r="AZ15" s="352"/>
      <c r="BA15" s="352"/>
      <c r="BB15" s="354"/>
      <c r="BC15" s="354"/>
      <c r="BD15" s="354"/>
      <c r="BE15" s="355"/>
      <c r="BJ15" s="298"/>
      <c r="BK15" s="298"/>
      <c r="BL15" s="298"/>
    </row>
    <row r="16" spans="2:64" ht="8.4499999999999993" customHeight="1" thickBot="1" x14ac:dyDescent="0.2">
      <c r="B16" s="356"/>
      <c r="C16" s="357"/>
      <c r="D16" s="357"/>
      <c r="E16" s="357"/>
      <c r="F16" s="357"/>
      <c r="G16" s="357"/>
      <c r="H16" s="356"/>
      <c r="I16" s="356"/>
      <c r="J16" s="356"/>
      <c r="K16" s="356"/>
      <c r="L16" s="356"/>
      <c r="M16" s="356"/>
      <c r="N16" s="356"/>
      <c r="O16" s="356"/>
      <c r="P16" s="356"/>
      <c r="Q16" s="356"/>
      <c r="R16" s="356"/>
      <c r="S16" s="356"/>
      <c r="T16" s="356"/>
      <c r="U16" s="356"/>
      <c r="V16" s="356"/>
      <c r="W16" s="356"/>
      <c r="X16" s="357"/>
      <c r="Y16" s="356"/>
      <c r="Z16" s="356"/>
      <c r="AA16" s="356"/>
      <c r="AB16" s="356"/>
      <c r="AC16" s="356"/>
      <c r="AD16" s="356"/>
      <c r="AE16" s="356"/>
      <c r="AF16" s="356"/>
      <c r="AG16" s="356"/>
      <c r="AH16" s="356"/>
      <c r="AI16" s="356"/>
      <c r="AJ16" s="356"/>
      <c r="AK16" s="356"/>
      <c r="AL16" s="356"/>
      <c r="AM16" s="356"/>
      <c r="AN16" s="357"/>
      <c r="AO16" s="356"/>
      <c r="AP16" s="356"/>
      <c r="AQ16" s="356"/>
      <c r="AR16" s="356"/>
      <c r="AS16" s="356"/>
      <c r="AT16" s="356"/>
      <c r="BE16" s="359"/>
      <c r="BF16" s="359"/>
      <c r="BG16" s="359"/>
    </row>
    <row r="17" spans="2:58" ht="20.25" customHeight="1" x14ac:dyDescent="0.15">
      <c r="B17" s="1049" t="s">
        <v>811</v>
      </c>
      <c r="C17" s="1052" t="s">
        <v>812</v>
      </c>
      <c r="D17" s="1053"/>
      <c r="E17" s="1054"/>
      <c r="F17" s="360"/>
      <c r="G17" s="1061" t="s">
        <v>813</v>
      </c>
      <c r="H17" s="1064" t="s">
        <v>732</v>
      </c>
      <c r="I17" s="1053"/>
      <c r="J17" s="1053"/>
      <c r="K17" s="1054"/>
      <c r="L17" s="1064" t="s">
        <v>814</v>
      </c>
      <c r="M17" s="1053"/>
      <c r="N17" s="1053"/>
      <c r="O17" s="1067"/>
      <c r="P17" s="1070"/>
      <c r="Q17" s="1071"/>
      <c r="R17" s="1072"/>
      <c r="S17" s="1079" t="s">
        <v>815</v>
      </c>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c r="AP17" s="1080"/>
      <c r="AQ17" s="1080"/>
      <c r="AR17" s="1080"/>
      <c r="AS17" s="1080"/>
      <c r="AT17" s="1080"/>
      <c r="AU17" s="1080"/>
      <c r="AV17" s="1080"/>
      <c r="AW17" s="1081"/>
      <c r="AX17" s="1110" t="str">
        <f>IF(BB3="４週","(11) 1～4週目の勤務時間数合計","(11) 1か月の勤務時間数   合計")</f>
        <v>(11) 1～4週目の勤務時間数合計</v>
      </c>
      <c r="AY17" s="1111"/>
      <c r="AZ17" s="1116" t="s">
        <v>816</v>
      </c>
      <c r="BA17" s="1117"/>
      <c r="BB17" s="1122" t="s">
        <v>733</v>
      </c>
      <c r="BC17" s="1123"/>
      <c r="BD17" s="1123"/>
      <c r="BE17" s="1123"/>
      <c r="BF17" s="1124"/>
    </row>
    <row r="18" spans="2:58" ht="20.25" customHeight="1" x14ac:dyDescent="0.15">
      <c r="B18" s="1050"/>
      <c r="C18" s="1055"/>
      <c r="D18" s="1056"/>
      <c r="E18" s="1057"/>
      <c r="F18" s="361"/>
      <c r="G18" s="1062"/>
      <c r="H18" s="1065"/>
      <c r="I18" s="1056"/>
      <c r="J18" s="1056"/>
      <c r="K18" s="1057"/>
      <c r="L18" s="1065"/>
      <c r="M18" s="1056"/>
      <c r="N18" s="1056"/>
      <c r="O18" s="1068"/>
      <c r="P18" s="1073"/>
      <c r="Q18" s="1074"/>
      <c r="R18" s="1075"/>
      <c r="S18" s="1131" t="s">
        <v>526</v>
      </c>
      <c r="T18" s="1132"/>
      <c r="U18" s="1132"/>
      <c r="V18" s="1132"/>
      <c r="W18" s="1132"/>
      <c r="X18" s="1132"/>
      <c r="Y18" s="1133"/>
      <c r="Z18" s="1131" t="s">
        <v>527</v>
      </c>
      <c r="AA18" s="1132"/>
      <c r="AB18" s="1132"/>
      <c r="AC18" s="1132"/>
      <c r="AD18" s="1132"/>
      <c r="AE18" s="1132"/>
      <c r="AF18" s="1133"/>
      <c r="AG18" s="1131" t="s">
        <v>528</v>
      </c>
      <c r="AH18" s="1132"/>
      <c r="AI18" s="1132"/>
      <c r="AJ18" s="1132"/>
      <c r="AK18" s="1132"/>
      <c r="AL18" s="1132"/>
      <c r="AM18" s="1133"/>
      <c r="AN18" s="1131" t="s">
        <v>529</v>
      </c>
      <c r="AO18" s="1132"/>
      <c r="AP18" s="1132"/>
      <c r="AQ18" s="1132"/>
      <c r="AR18" s="1132"/>
      <c r="AS18" s="1132"/>
      <c r="AT18" s="1133"/>
      <c r="AU18" s="1134" t="s">
        <v>530</v>
      </c>
      <c r="AV18" s="1135"/>
      <c r="AW18" s="1136"/>
      <c r="AX18" s="1112"/>
      <c r="AY18" s="1113"/>
      <c r="AZ18" s="1118"/>
      <c r="BA18" s="1119"/>
      <c r="BB18" s="1125"/>
      <c r="BC18" s="1126"/>
      <c r="BD18" s="1126"/>
      <c r="BE18" s="1126"/>
      <c r="BF18" s="1127"/>
    </row>
    <row r="19" spans="2:58" ht="20.25" customHeight="1" x14ac:dyDescent="0.15">
      <c r="B19" s="1050"/>
      <c r="C19" s="1055"/>
      <c r="D19" s="1056"/>
      <c r="E19" s="1057"/>
      <c r="F19" s="361"/>
      <c r="G19" s="1062"/>
      <c r="H19" s="1065"/>
      <c r="I19" s="1056"/>
      <c r="J19" s="1056"/>
      <c r="K19" s="1057"/>
      <c r="L19" s="1065"/>
      <c r="M19" s="1056"/>
      <c r="N19" s="1056"/>
      <c r="O19" s="1068"/>
      <c r="P19" s="1073"/>
      <c r="Q19" s="1074"/>
      <c r="R19" s="1075"/>
      <c r="S19" s="362">
        <v>1</v>
      </c>
      <c r="T19" s="363">
        <v>2</v>
      </c>
      <c r="U19" s="363">
        <v>3</v>
      </c>
      <c r="V19" s="363">
        <v>4</v>
      </c>
      <c r="W19" s="363">
        <v>5</v>
      </c>
      <c r="X19" s="363">
        <v>6</v>
      </c>
      <c r="Y19" s="364">
        <v>7</v>
      </c>
      <c r="Z19" s="362">
        <v>8</v>
      </c>
      <c r="AA19" s="363">
        <v>9</v>
      </c>
      <c r="AB19" s="363">
        <v>10</v>
      </c>
      <c r="AC19" s="363">
        <v>11</v>
      </c>
      <c r="AD19" s="363">
        <v>12</v>
      </c>
      <c r="AE19" s="363">
        <v>13</v>
      </c>
      <c r="AF19" s="364">
        <v>14</v>
      </c>
      <c r="AG19" s="365">
        <v>15</v>
      </c>
      <c r="AH19" s="363">
        <v>16</v>
      </c>
      <c r="AI19" s="363">
        <v>17</v>
      </c>
      <c r="AJ19" s="363">
        <v>18</v>
      </c>
      <c r="AK19" s="363">
        <v>19</v>
      </c>
      <c r="AL19" s="363">
        <v>20</v>
      </c>
      <c r="AM19" s="364">
        <v>21</v>
      </c>
      <c r="AN19" s="362">
        <v>22</v>
      </c>
      <c r="AO19" s="363">
        <v>23</v>
      </c>
      <c r="AP19" s="363">
        <v>24</v>
      </c>
      <c r="AQ19" s="363">
        <v>25</v>
      </c>
      <c r="AR19" s="363">
        <v>26</v>
      </c>
      <c r="AS19" s="363">
        <v>27</v>
      </c>
      <c r="AT19" s="364">
        <v>28</v>
      </c>
      <c r="AU19" s="366" t="str">
        <f>IF($BB$3="暦月",IF(DAY(DATE($AC$2,$AG$2,29))=29,29,""),"")</f>
        <v/>
      </c>
      <c r="AV19" s="367" t="str">
        <f>IF($BB$3="暦月",IF(DAY(DATE($AC$2,$AG$2,30))=30,30,""),"")</f>
        <v/>
      </c>
      <c r="AW19" s="368" t="str">
        <f>IF($BB$3="暦月",IF(DAY(DATE($AC$2,$AG$2,31))=31,31,""),"")</f>
        <v/>
      </c>
      <c r="AX19" s="1112"/>
      <c r="AY19" s="1113"/>
      <c r="AZ19" s="1118"/>
      <c r="BA19" s="1119"/>
      <c r="BB19" s="1125"/>
      <c r="BC19" s="1126"/>
      <c r="BD19" s="1126"/>
      <c r="BE19" s="1126"/>
      <c r="BF19" s="1127"/>
    </row>
    <row r="20" spans="2:58" ht="20.25" hidden="1" customHeight="1" x14ac:dyDescent="0.15">
      <c r="B20" s="1050"/>
      <c r="C20" s="1055"/>
      <c r="D20" s="1056"/>
      <c r="E20" s="1057"/>
      <c r="F20" s="361"/>
      <c r="G20" s="1062"/>
      <c r="H20" s="1065"/>
      <c r="I20" s="1056"/>
      <c r="J20" s="1056"/>
      <c r="K20" s="1057"/>
      <c r="L20" s="1065"/>
      <c r="M20" s="1056"/>
      <c r="N20" s="1056"/>
      <c r="O20" s="1068"/>
      <c r="P20" s="1073"/>
      <c r="Q20" s="1074"/>
      <c r="R20" s="1075"/>
      <c r="S20" s="362">
        <f>WEEKDAY(DATE($AC$2,$AG$2,1))</f>
        <v>3</v>
      </c>
      <c r="T20" s="363">
        <f>WEEKDAY(DATE($AC$2,$AG$2,2))</f>
        <v>4</v>
      </c>
      <c r="U20" s="363">
        <f>WEEKDAY(DATE($AC$2,$AG$2,3))</f>
        <v>5</v>
      </c>
      <c r="V20" s="363">
        <f>WEEKDAY(DATE($AC$2,$AG$2,4))</f>
        <v>6</v>
      </c>
      <c r="W20" s="363">
        <f>WEEKDAY(DATE($AC$2,$AG$2,5))</f>
        <v>7</v>
      </c>
      <c r="X20" s="363">
        <f>WEEKDAY(DATE($AC$2,$AG$2,6))</f>
        <v>1</v>
      </c>
      <c r="Y20" s="364">
        <f>WEEKDAY(DATE($AC$2,$AG$2,7))</f>
        <v>2</v>
      </c>
      <c r="Z20" s="362">
        <f>WEEKDAY(DATE($AC$2,$AG$2,8))</f>
        <v>3</v>
      </c>
      <c r="AA20" s="363">
        <f>WEEKDAY(DATE($AC$2,$AG$2,9))</f>
        <v>4</v>
      </c>
      <c r="AB20" s="363">
        <f>WEEKDAY(DATE($AC$2,$AG$2,10))</f>
        <v>5</v>
      </c>
      <c r="AC20" s="363">
        <f>WEEKDAY(DATE($AC$2,$AG$2,11))</f>
        <v>6</v>
      </c>
      <c r="AD20" s="363">
        <f>WEEKDAY(DATE($AC$2,$AG$2,12))</f>
        <v>7</v>
      </c>
      <c r="AE20" s="363">
        <f>WEEKDAY(DATE($AC$2,$AG$2,13))</f>
        <v>1</v>
      </c>
      <c r="AF20" s="364">
        <f>WEEKDAY(DATE($AC$2,$AG$2,14))</f>
        <v>2</v>
      </c>
      <c r="AG20" s="362">
        <f>WEEKDAY(DATE($AC$2,$AG$2,15))</f>
        <v>3</v>
      </c>
      <c r="AH20" s="363">
        <f>WEEKDAY(DATE($AC$2,$AG$2,16))</f>
        <v>4</v>
      </c>
      <c r="AI20" s="363">
        <f>WEEKDAY(DATE($AC$2,$AG$2,17))</f>
        <v>5</v>
      </c>
      <c r="AJ20" s="363">
        <f>WEEKDAY(DATE($AC$2,$AG$2,18))</f>
        <v>6</v>
      </c>
      <c r="AK20" s="363">
        <f>WEEKDAY(DATE($AC$2,$AG$2,19))</f>
        <v>7</v>
      </c>
      <c r="AL20" s="363">
        <f>WEEKDAY(DATE($AC$2,$AG$2,20))</f>
        <v>1</v>
      </c>
      <c r="AM20" s="364">
        <f>WEEKDAY(DATE($AC$2,$AG$2,21))</f>
        <v>2</v>
      </c>
      <c r="AN20" s="362">
        <f>WEEKDAY(DATE($AC$2,$AG$2,22))</f>
        <v>3</v>
      </c>
      <c r="AO20" s="363">
        <f>WEEKDAY(DATE($AC$2,$AG$2,23))</f>
        <v>4</v>
      </c>
      <c r="AP20" s="363">
        <f>WEEKDAY(DATE($AC$2,$AG$2,24))</f>
        <v>5</v>
      </c>
      <c r="AQ20" s="363">
        <f>WEEKDAY(DATE($AC$2,$AG$2,25))</f>
        <v>6</v>
      </c>
      <c r="AR20" s="363">
        <f>WEEKDAY(DATE($AC$2,$AG$2,26))</f>
        <v>7</v>
      </c>
      <c r="AS20" s="363">
        <f>WEEKDAY(DATE($AC$2,$AG$2,27))</f>
        <v>1</v>
      </c>
      <c r="AT20" s="364">
        <f>WEEKDAY(DATE($AC$2,$AG$2,28))</f>
        <v>2</v>
      </c>
      <c r="AU20" s="362">
        <f>IF(AU19=29,WEEKDAY(DATE($AC$2,$AG$2,29)),0)</f>
        <v>0</v>
      </c>
      <c r="AV20" s="363">
        <f>IF(AV19=30,WEEKDAY(DATE($AC$2,$AG$2,30)),0)</f>
        <v>0</v>
      </c>
      <c r="AW20" s="364">
        <f>IF(AW19=31,WEEKDAY(DATE($AC$2,$AG$2,31)),0)</f>
        <v>0</v>
      </c>
      <c r="AX20" s="1112"/>
      <c r="AY20" s="1113"/>
      <c r="AZ20" s="1118"/>
      <c r="BA20" s="1119"/>
      <c r="BB20" s="1125"/>
      <c r="BC20" s="1126"/>
      <c r="BD20" s="1126"/>
      <c r="BE20" s="1126"/>
      <c r="BF20" s="1127"/>
    </row>
    <row r="21" spans="2:58" ht="22.5" customHeight="1" thickBot="1" x14ac:dyDescent="0.2">
      <c r="B21" s="1051"/>
      <c r="C21" s="1058"/>
      <c r="D21" s="1059"/>
      <c r="E21" s="1060"/>
      <c r="F21" s="369"/>
      <c r="G21" s="1063"/>
      <c r="H21" s="1066"/>
      <c r="I21" s="1059"/>
      <c r="J21" s="1059"/>
      <c r="K21" s="1060"/>
      <c r="L21" s="1066"/>
      <c r="M21" s="1059"/>
      <c r="N21" s="1059"/>
      <c r="O21" s="1069"/>
      <c r="P21" s="1076"/>
      <c r="Q21" s="1077"/>
      <c r="R21" s="1078"/>
      <c r="S21" s="370" t="str">
        <f>IF(S20=1,"日",IF(S20=2,"月",IF(S20=3,"火",IF(S20=4,"水",IF(S20=5,"木",IF(S20=6,"金","土"))))))</f>
        <v>火</v>
      </c>
      <c r="T21" s="371" t="str">
        <f t="shared" ref="T21:AT21" si="0">IF(T20=1,"日",IF(T20=2,"月",IF(T20=3,"火",IF(T20=4,"水",IF(T20=5,"木",IF(T20=6,"金","土"))))))</f>
        <v>水</v>
      </c>
      <c r="U21" s="371" t="str">
        <f t="shared" si="0"/>
        <v>木</v>
      </c>
      <c r="V21" s="371" t="str">
        <f t="shared" si="0"/>
        <v>金</v>
      </c>
      <c r="W21" s="371" t="str">
        <f t="shared" si="0"/>
        <v>土</v>
      </c>
      <c r="X21" s="371" t="str">
        <f t="shared" si="0"/>
        <v>日</v>
      </c>
      <c r="Y21" s="372" t="str">
        <f t="shared" si="0"/>
        <v>月</v>
      </c>
      <c r="Z21" s="370" t="str">
        <f>IF(Z20=1,"日",IF(Z20=2,"月",IF(Z20=3,"火",IF(Z20=4,"水",IF(Z20=5,"木",IF(Z20=6,"金","土"))))))</f>
        <v>火</v>
      </c>
      <c r="AA21" s="371" t="str">
        <f t="shared" si="0"/>
        <v>水</v>
      </c>
      <c r="AB21" s="371" t="str">
        <f t="shared" si="0"/>
        <v>木</v>
      </c>
      <c r="AC21" s="371" t="str">
        <f t="shared" si="0"/>
        <v>金</v>
      </c>
      <c r="AD21" s="371" t="str">
        <f t="shared" si="0"/>
        <v>土</v>
      </c>
      <c r="AE21" s="371" t="str">
        <f t="shared" si="0"/>
        <v>日</v>
      </c>
      <c r="AF21" s="372" t="str">
        <f t="shared" si="0"/>
        <v>月</v>
      </c>
      <c r="AG21" s="370" t="str">
        <f>IF(AG20=1,"日",IF(AG20=2,"月",IF(AG20=3,"火",IF(AG20=4,"水",IF(AG20=5,"木",IF(AG20=6,"金","土"))))))</f>
        <v>火</v>
      </c>
      <c r="AH21" s="371" t="str">
        <f t="shared" si="0"/>
        <v>水</v>
      </c>
      <c r="AI21" s="371" t="str">
        <f t="shared" si="0"/>
        <v>木</v>
      </c>
      <c r="AJ21" s="371" t="str">
        <f t="shared" si="0"/>
        <v>金</v>
      </c>
      <c r="AK21" s="371" t="str">
        <f t="shared" si="0"/>
        <v>土</v>
      </c>
      <c r="AL21" s="371" t="str">
        <f t="shared" si="0"/>
        <v>日</v>
      </c>
      <c r="AM21" s="372" t="str">
        <f t="shared" si="0"/>
        <v>月</v>
      </c>
      <c r="AN21" s="370" t="str">
        <f>IF(AN20=1,"日",IF(AN20=2,"月",IF(AN20=3,"火",IF(AN20=4,"水",IF(AN20=5,"木",IF(AN20=6,"金","土"))))))</f>
        <v>火</v>
      </c>
      <c r="AO21" s="371" t="str">
        <f t="shared" si="0"/>
        <v>水</v>
      </c>
      <c r="AP21" s="371" t="str">
        <f t="shared" si="0"/>
        <v>木</v>
      </c>
      <c r="AQ21" s="371" t="str">
        <f t="shared" si="0"/>
        <v>金</v>
      </c>
      <c r="AR21" s="371" t="str">
        <f t="shared" si="0"/>
        <v>土</v>
      </c>
      <c r="AS21" s="371" t="str">
        <f t="shared" si="0"/>
        <v>日</v>
      </c>
      <c r="AT21" s="372" t="str">
        <f t="shared" si="0"/>
        <v>月</v>
      </c>
      <c r="AU21" s="371" t="str">
        <f>IF(AU20=1,"日",IF(AU20=2,"月",IF(AU20=3,"火",IF(AU20=4,"水",IF(AU20=5,"木",IF(AU20=6,"金",IF(AU20=0,"","土")))))))</f>
        <v/>
      </c>
      <c r="AV21" s="371" t="str">
        <f>IF(AV20=1,"日",IF(AV20=2,"月",IF(AV20=3,"火",IF(AV20=4,"水",IF(AV20=5,"木",IF(AV20=6,"金",IF(AV20=0,"","土")))))))</f>
        <v/>
      </c>
      <c r="AW21" s="371" t="str">
        <f>IF(AW20=1,"日",IF(AW20=2,"月",IF(AW20=3,"火",IF(AW20=4,"水",IF(AW20=5,"木",IF(AW20=6,"金",IF(AW20=0,"","土")))))))</f>
        <v/>
      </c>
      <c r="AX21" s="1114"/>
      <c r="AY21" s="1115"/>
      <c r="AZ21" s="1120"/>
      <c r="BA21" s="1121"/>
      <c r="BB21" s="1128"/>
      <c r="BC21" s="1129"/>
      <c r="BD21" s="1129"/>
      <c r="BE21" s="1129"/>
      <c r="BF21" s="1130"/>
    </row>
    <row r="22" spans="2:58" ht="20.25" customHeight="1" x14ac:dyDescent="0.15">
      <c r="B22" s="1082">
        <v>1</v>
      </c>
      <c r="C22" s="1084"/>
      <c r="D22" s="1085"/>
      <c r="E22" s="1086"/>
      <c r="F22" s="373"/>
      <c r="G22" s="1093"/>
      <c r="H22" s="1095"/>
      <c r="I22" s="1096"/>
      <c r="J22" s="1096"/>
      <c r="K22" s="1097"/>
      <c r="L22" s="1101"/>
      <c r="M22" s="1102"/>
      <c r="N22" s="1102"/>
      <c r="O22" s="1103"/>
      <c r="P22" s="1107" t="s">
        <v>817</v>
      </c>
      <c r="Q22" s="1108"/>
      <c r="R22" s="1109"/>
      <c r="S22" s="374"/>
      <c r="T22" s="375"/>
      <c r="U22" s="375"/>
      <c r="V22" s="375"/>
      <c r="W22" s="375"/>
      <c r="X22" s="375"/>
      <c r="Y22" s="376"/>
      <c r="Z22" s="374"/>
      <c r="AA22" s="375"/>
      <c r="AB22" s="375"/>
      <c r="AC22" s="375"/>
      <c r="AD22" s="375"/>
      <c r="AE22" s="375"/>
      <c r="AF22" s="376"/>
      <c r="AG22" s="374"/>
      <c r="AH22" s="375"/>
      <c r="AI22" s="375"/>
      <c r="AJ22" s="375"/>
      <c r="AK22" s="375"/>
      <c r="AL22" s="375"/>
      <c r="AM22" s="376"/>
      <c r="AN22" s="374"/>
      <c r="AO22" s="375"/>
      <c r="AP22" s="375"/>
      <c r="AQ22" s="375"/>
      <c r="AR22" s="375"/>
      <c r="AS22" s="375"/>
      <c r="AT22" s="376"/>
      <c r="AU22" s="374"/>
      <c r="AV22" s="375"/>
      <c r="AW22" s="375"/>
      <c r="AX22" s="1137"/>
      <c r="AY22" s="1138"/>
      <c r="AZ22" s="1139"/>
      <c r="BA22" s="1140"/>
      <c r="BB22" s="1141"/>
      <c r="BC22" s="1142"/>
      <c r="BD22" s="1142"/>
      <c r="BE22" s="1142"/>
      <c r="BF22" s="1143"/>
    </row>
    <row r="23" spans="2:58" ht="20.25" customHeight="1" x14ac:dyDescent="0.15">
      <c r="B23" s="1083"/>
      <c r="C23" s="1087"/>
      <c r="D23" s="1088"/>
      <c r="E23" s="1089"/>
      <c r="F23" s="377"/>
      <c r="G23" s="1094"/>
      <c r="H23" s="1098"/>
      <c r="I23" s="1099"/>
      <c r="J23" s="1099"/>
      <c r="K23" s="1100"/>
      <c r="L23" s="1104"/>
      <c r="M23" s="1105"/>
      <c r="N23" s="1105"/>
      <c r="O23" s="1106"/>
      <c r="P23" s="1150" t="s">
        <v>538</v>
      </c>
      <c r="Q23" s="1151"/>
      <c r="R23" s="1152"/>
      <c r="S23" s="378" t="str">
        <f>IF(S22="","",VLOOKUP(S22,'シフト記号表（勤務時間帯）'!$C$6:$K$35,9,FALSE))</f>
        <v/>
      </c>
      <c r="T23" s="379" t="str">
        <f>IF(T22="","",VLOOKUP(T22,'シフト記号表（勤務時間帯）'!$C$6:$K$35,9,FALSE))</f>
        <v/>
      </c>
      <c r="U23" s="379" t="str">
        <f>IF(U22="","",VLOOKUP(U22,'シフト記号表（勤務時間帯）'!$C$6:$K$35,9,FALSE))</f>
        <v/>
      </c>
      <c r="V23" s="379" t="str">
        <f>IF(V22="","",VLOOKUP(V22,'シフト記号表（勤務時間帯）'!$C$6:$K$35,9,FALSE))</f>
        <v/>
      </c>
      <c r="W23" s="379" t="str">
        <f>IF(W22="","",VLOOKUP(W22,'シフト記号表（勤務時間帯）'!$C$6:$K$35,9,FALSE))</f>
        <v/>
      </c>
      <c r="X23" s="379" t="str">
        <f>IF(X22="","",VLOOKUP(X22,'シフト記号表（勤務時間帯）'!$C$6:$K$35,9,FALSE))</f>
        <v/>
      </c>
      <c r="Y23" s="380" t="str">
        <f>IF(Y22="","",VLOOKUP(Y22,'シフト記号表（勤務時間帯）'!$C$6:$K$35,9,FALSE))</f>
        <v/>
      </c>
      <c r="Z23" s="378" t="str">
        <f>IF(Z22="","",VLOOKUP(Z22,'シフト記号表（勤務時間帯）'!$C$6:$K$35,9,FALSE))</f>
        <v/>
      </c>
      <c r="AA23" s="379" t="str">
        <f>IF(AA22="","",VLOOKUP(AA22,'シフト記号表（勤務時間帯）'!$C$6:$K$35,9,FALSE))</f>
        <v/>
      </c>
      <c r="AB23" s="379" t="str">
        <f>IF(AB22="","",VLOOKUP(AB22,'シフト記号表（勤務時間帯）'!$C$6:$K$35,9,FALSE))</f>
        <v/>
      </c>
      <c r="AC23" s="379" t="str">
        <f>IF(AC22="","",VLOOKUP(AC22,'シフト記号表（勤務時間帯）'!$C$6:$K$35,9,FALSE))</f>
        <v/>
      </c>
      <c r="AD23" s="379" t="str">
        <f>IF(AD22="","",VLOOKUP(AD22,'シフト記号表（勤務時間帯）'!$C$6:$K$35,9,FALSE))</f>
        <v/>
      </c>
      <c r="AE23" s="379" t="str">
        <f>IF(AE22="","",VLOOKUP(AE22,'シフト記号表（勤務時間帯）'!$C$6:$K$35,9,FALSE))</f>
        <v/>
      </c>
      <c r="AF23" s="380" t="str">
        <f>IF(AF22="","",VLOOKUP(AF22,'シフト記号表（勤務時間帯）'!$C$6:$K$35,9,FALSE))</f>
        <v/>
      </c>
      <c r="AG23" s="378" t="str">
        <f>IF(AG22="","",VLOOKUP(AG22,'シフト記号表（勤務時間帯）'!$C$6:$K$35,9,FALSE))</f>
        <v/>
      </c>
      <c r="AH23" s="379" t="str">
        <f>IF(AH22="","",VLOOKUP(AH22,'シフト記号表（勤務時間帯）'!$C$6:$K$35,9,FALSE))</f>
        <v/>
      </c>
      <c r="AI23" s="379" t="str">
        <f>IF(AI22="","",VLOOKUP(AI22,'シフト記号表（勤務時間帯）'!$C$6:$K$35,9,FALSE))</f>
        <v/>
      </c>
      <c r="AJ23" s="379" t="str">
        <f>IF(AJ22="","",VLOOKUP(AJ22,'シフト記号表（勤務時間帯）'!$C$6:$K$35,9,FALSE))</f>
        <v/>
      </c>
      <c r="AK23" s="379" t="str">
        <f>IF(AK22="","",VLOOKUP(AK22,'シフト記号表（勤務時間帯）'!$C$6:$K$35,9,FALSE))</f>
        <v/>
      </c>
      <c r="AL23" s="379" t="str">
        <f>IF(AL22="","",VLOOKUP(AL22,'シフト記号表（勤務時間帯）'!$C$6:$K$35,9,FALSE))</f>
        <v/>
      </c>
      <c r="AM23" s="380" t="str">
        <f>IF(AM22="","",VLOOKUP(AM22,'シフト記号表（勤務時間帯）'!$C$6:$K$35,9,FALSE))</f>
        <v/>
      </c>
      <c r="AN23" s="378" t="str">
        <f>IF(AN22="","",VLOOKUP(AN22,'シフト記号表（勤務時間帯）'!$C$6:$K$35,9,FALSE))</f>
        <v/>
      </c>
      <c r="AO23" s="379" t="str">
        <f>IF(AO22="","",VLOOKUP(AO22,'シフト記号表（勤務時間帯）'!$C$6:$K$35,9,FALSE))</f>
        <v/>
      </c>
      <c r="AP23" s="379" t="str">
        <f>IF(AP22="","",VLOOKUP(AP22,'シフト記号表（勤務時間帯）'!$C$6:$K$35,9,FALSE))</f>
        <v/>
      </c>
      <c r="AQ23" s="379" t="str">
        <f>IF(AQ22="","",VLOOKUP(AQ22,'シフト記号表（勤務時間帯）'!$C$6:$K$35,9,FALSE))</f>
        <v/>
      </c>
      <c r="AR23" s="379" t="str">
        <f>IF(AR22="","",VLOOKUP(AR22,'シフト記号表（勤務時間帯）'!$C$6:$K$35,9,FALSE))</f>
        <v/>
      </c>
      <c r="AS23" s="379" t="str">
        <f>IF(AS22="","",VLOOKUP(AS22,'シフト記号表（勤務時間帯）'!$C$6:$K$35,9,FALSE))</f>
        <v/>
      </c>
      <c r="AT23" s="380" t="str">
        <f>IF(AT22="","",VLOOKUP(AT22,'シフト記号表（勤務時間帯）'!$C$6:$K$35,9,FALSE))</f>
        <v/>
      </c>
      <c r="AU23" s="378" t="str">
        <f>IF(AU22="","",VLOOKUP(AU22,'シフト記号表（勤務時間帯）'!$C$6:$K$35,9,FALSE))</f>
        <v/>
      </c>
      <c r="AV23" s="379" t="str">
        <f>IF(AV22="","",VLOOKUP(AV22,'シフト記号表（勤務時間帯）'!$C$6:$K$35,9,FALSE))</f>
        <v/>
      </c>
      <c r="AW23" s="379" t="str">
        <f>IF(AW22="","",VLOOKUP(AW22,'シフト記号表（勤務時間帯）'!$C$6:$K$35,9,FALSE))</f>
        <v/>
      </c>
      <c r="AX23" s="1153">
        <f>IF($BB$3="４週",SUM(S23:AT23),IF($BB$3="暦月",SUM(S23:AW23),""))</f>
        <v>0</v>
      </c>
      <c r="AY23" s="1154"/>
      <c r="AZ23" s="1155">
        <f>IF($BB$3="４週",AX23/4,IF($BB$3="暦月",'勤務形態一覧表（1枚版）'!AX23/('勤務形態一覧表（1枚版）'!$BB$8/7),""))</f>
        <v>0</v>
      </c>
      <c r="BA23" s="1156"/>
      <c r="BB23" s="1144"/>
      <c r="BC23" s="1145"/>
      <c r="BD23" s="1145"/>
      <c r="BE23" s="1145"/>
      <c r="BF23" s="1146"/>
    </row>
    <row r="24" spans="2:58" ht="20.25" customHeight="1" x14ac:dyDescent="0.15">
      <c r="B24" s="1083"/>
      <c r="C24" s="1090"/>
      <c r="D24" s="1091"/>
      <c r="E24" s="1092"/>
      <c r="F24" s="381">
        <f>C22</f>
        <v>0</v>
      </c>
      <c r="G24" s="1094"/>
      <c r="H24" s="1098"/>
      <c r="I24" s="1099"/>
      <c r="J24" s="1099"/>
      <c r="K24" s="1100"/>
      <c r="L24" s="1104"/>
      <c r="M24" s="1105"/>
      <c r="N24" s="1105"/>
      <c r="O24" s="1106"/>
      <c r="P24" s="1157" t="s">
        <v>539</v>
      </c>
      <c r="Q24" s="1158"/>
      <c r="R24" s="1159"/>
      <c r="S24" s="382" t="str">
        <f>IF(S22="","",VLOOKUP(S22,'シフト記号表（勤務時間帯）'!$C$6:$U$35,19,FALSE))</f>
        <v/>
      </c>
      <c r="T24" s="383" t="str">
        <f>IF(T22="","",VLOOKUP(T22,'シフト記号表（勤務時間帯）'!$C$6:$U$35,19,FALSE))</f>
        <v/>
      </c>
      <c r="U24" s="383" t="str">
        <f>IF(U22="","",VLOOKUP(U22,'シフト記号表（勤務時間帯）'!$C$6:$U$35,19,FALSE))</f>
        <v/>
      </c>
      <c r="V24" s="383" t="str">
        <f>IF(V22="","",VLOOKUP(V22,'シフト記号表（勤務時間帯）'!$C$6:$U$35,19,FALSE))</f>
        <v/>
      </c>
      <c r="W24" s="383" t="str">
        <f>IF(W22="","",VLOOKUP(W22,'シフト記号表（勤務時間帯）'!$C$6:$U$35,19,FALSE))</f>
        <v/>
      </c>
      <c r="X24" s="383" t="str">
        <f>IF(X22="","",VLOOKUP(X22,'シフト記号表（勤務時間帯）'!$C$6:$U$35,19,FALSE))</f>
        <v/>
      </c>
      <c r="Y24" s="384" t="str">
        <f>IF(Y22="","",VLOOKUP(Y22,'シフト記号表（勤務時間帯）'!$C$6:$U$35,19,FALSE))</f>
        <v/>
      </c>
      <c r="Z24" s="382" t="str">
        <f>IF(Z22="","",VLOOKUP(Z22,'シフト記号表（勤務時間帯）'!$C$6:$U$35,19,FALSE))</f>
        <v/>
      </c>
      <c r="AA24" s="383" t="str">
        <f>IF(AA22="","",VLOOKUP(AA22,'シフト記号表（勤務時間帯）'!$C$6:$U$35,19,FALSE))</f>
        <v/>
      </c>
      <c r="AB24" s="383" t="str">
        <f>IF(AB22="","",VLOOKUP(AB22,'シフト記号表（勤務時間帯）'!$C$6:$U$35,19,FALSE))</f>
        <v/>
      </c>
      <c r="AC24" s="383" t="str">
        <f>IF(AC22="","",VLOOKUP(AC22,'シフト記号表（勤務時間帯）'!$C$6:$U$35,19,FALSE))</f>
        <v/>
      </c>
      <c r="AD24" s="383" t="str">
        <f>IF(AD22="","",VLOOKUP(AD22,'シフト記号表（勤務時間帯）'!$C$6:$U$35,19,FALSE))</f>
        <v/>
      </c>
      <c r="AE24" s="383" t="str">
        <f>IF(AE22="","",VLOOKUP(AE22,'シフト記号表（勤務時間帯）'!$C$6:$U$35,19,FALSE))</f>
        <v/>
      </c>
      <c r="AF24" s="384" t="str">
        <f>IF(AF22="","",VLOOKUP(AF22,'シフト記号表（勤務時間帯）'!$C$6:$U$35,19,FALSE))</f>
        <v/>
      </c>
      <c r="AG24" s="382" t="str">
        <f>IF(AG22="","",VLOOKUP(AG22,'シフト記号表（勤務時間帯）'!$C$6:$U$35,19,FALSE))</f>
        <v/>
      </c>
      <c r="AH24" s="383" t="str">
        <f>IF(AH22="","",VLOOKUP(AH22,'シフト記号表（勤務時間帯）'!$C$6:$U$35,19,FALSE))</f>
        <v/>
      </c>
      <c r="AI24" s="383" t="str">
        <f>IF(AI22="","",VLOOKUP(AI22,'シフト記号表（勤務時間帯）'!$C$6:$U$35,19,FALSE))</f>
        <v/>
      </c>
      <c r="AJ24" s="383" t="str">
        <f>IF(AJ22="","",VLOOKUP(AJ22,'シフト記号表（勤務時間帯）'!$C$6:$U$35,19,FALSE))</f>
        <v/>
      </c>
      <c r="AK24" s="383" t="str">
        <f>IF(AK22="","",VLOOKUP(AK22,'シフト記号表（勤務時間帯）'!$C$6:$U$35,19,FALSE))</f>
        <v/>
      </c>
      <c r="AL24" s="383" t="str">
        <f>IF(AL22="","",VLOOKUP(AL22,'シフト記号表（勤務時間帯）'!$C$6:$U$35,19,FALSE))</f>
        <v/>
      </c>
      <c r="AM24" s="384" t="str">
        <f>IF(AM22="","",VLOOKUP(AM22,'シフト記号表（勤務時間帯）'!$C$6:$U$35,19,FALSE))</f>
        <v/>
      </c>
      <c r="AN24" s="382" t="str">
        <f>IF(AN22="","",VLOOKUP(AN22,'シフト記号表（勤務時間帯）'!$C$6:$U$35,19,FALSE))</f>
        <v/>
      </c>
      <c r="AO24" s="383" t="str">
        <f>IF(AO22="","",VLOOKUP(AO22,'シフト記号表（勤務時間帯）'!$C$6:$U$35,19,FALSE))</f>
        <v/>
      </c>
      <c r="AP24" s="383" t="str">
        <f>IF(AP22="","",VLOOKUP(AP22,'シフト記号表（勤務時間帯）'!$C$6:$U$35,19,FALSE))</f>
        <v/>
      </c>
      <c r="AQ24" s="383" t="str">
        <f>IF(AQ22="","",VLOOKUP(AQ22,'シフト記号表（勤務時間帯）'!$C$6:$U$35,19,FALSE))</f>
        <v/>
      </c>
      <c r="AR24" s="383" t="str">
        <f>IF(AR22="","",VLOOKUP(AR22,'シフト記号表（勤務時間帯）'!$C$6:$U$35,19,FALSE))</f>
        <v/>
      </c>
      <c r="AS24" s="383" t="str">
        <f>IF(AS22="","",VLOOKUP(AS22,'シフト記号表（勤務時間帯）'!$C$6:$U$35,19,FALSE))</f>
        <v/>
      </c>
      <c r="AT24" s="384" t="str">
        <f>IF(AT22="","",VLOOKUP(AT22,'シフト記号表（勤務時間帯）'!$C$6:$U$35,19,FALSE))</f>
        <v/>
      </c>
      <c r="AU24" s="382" t="str">
        <f>IF(AU22="","",VLOOKUP(AU22,'シフト記号表（勤務時間帯）'!$C$6:$U$35,19,FALSE))</f>
        <v/>
      </c>
      <c r="AV24" s="383" t="str">
        <f>IF(AV22="","",VLOOKUP(AV22,'シフト記号表（勤務時間帯）'!$C$6:$U$35,19,FALSE))</f>
        <v/>
      </c>
      <c r="AW24" s="383" t="str">
        <f>IF(AW22="","",VLOOKUP(AW22,'シフト記号表（勤務時間帯）'!$C$6:$U$35,19,FALSE))</f>
        <v/>
      </c>
      <c r="AX24" s="1160">
        <f>IF($BB$3="４週",SUM(S24:AT24),IF($BB$3="暦月",SUM(S24:AW24),""))</f>
        <v>0</v>
      </c>
      <c r="AY24" s="1161"/>
      <c r="AZ24" s="1162">
        <f>IF($BB$3="４週",AX24/4,IF($BB$3="暦月",'勤務形態一覧表（1枚版）'!AX24/('勤務形態一覧表（1枚版）'!$BB$8/7),""))</f>
        <v>0</v>
      </c>
      <c r="BA24" s="1163"/>
      <c r="BB24" s="1147"/>
      <c r="BC24" s="1148"/>
      <c r="BD24" s="1148"/>
      <c r="BE24" s="1148"/>
      <c r="BF24" s="1149"/>
    </row>
    <row r="25" spans="2:58" ht="20.25" customHeight="1" x14ac:dyDescent="0.15">
      <c r="B25" s="1083">
        <f>B22+1</f>
        <v>2</v>
      </c>
      <c r="C25" s="1164"/>
      <c r="D25" s="1165"/>
      <c r="E25" s="1166"/>
      <c r="F25" s="385"/>
      <c r="G25" s="1167"/>
      <c r="H25" s="1169"/>
      <c r="I25" s="1099"/>
      <c r="J25" s="1099"/>
      <c r="K25" s="1100"/>
      <c r="L25" s="1170"/>
      <c r="M25" s="1171"/>
      <c r="N25" s="1171"/>
      <c r="O25" s="1172"/>
      <c r="P25" s="1176" t="s">
        <v>818</v>
      </c>
      <c r="Q25" s="1177"/>
      <c r="R25" s="1178"/>
      <c r="S25" s="374"/>
      <c r="T25" s="375"/>
      <c r="U25" s="375"/>
      <c r="V25" s="375"/>
      <c r="W25" s="375"/>
      <c r="X25" s="375"/>
      <c r="Y25" s="376"/>
      <c r="Z25" s="374"/>
      <c r="AA25" s="375"/>
      <c r="AB25" s="375"/>
      <c r="AC25" s="375"/>
      <c r="AD25" s="375"/>
      <c r="AE25" s="375"/>
      <c r="AF25" s="376"/>
      <c r="AG25" s="374"/>
      <c r="AH25" s="375"/>
      <c r="AI25" s="375"/>
      <c r="AJ25" s="375"/>
      <c r="AK25" s="375"/>
      <c r="AL25" s="375"/>
      <c r="AM25" s="376"/>
      <c r="AN25" s="374"/>
      <c r="AO25" s="375"/>
      <c r="AP25" s="375"/>
      <c r="AQ25" s="375"/>
      <c r="AR25" s="375"/>
      <c r="AS25" s="375"/>
      <c r="AT25" s="376"/>
      <c r="AU25" s="374"/>
      <c r="AV25" s="375"/>
      <c r="AW25" s="375"/>
      <c r="AX25" s="1179"/>
      <c r="AY25" s="1180"/>
      <c r="AZ25" s="1181"/>
      <c r="BA25" s="1182"/>
      <c r="BB25" s="1183"/>
      <c r="BC25" s="1184"/>
      <c r="BD25" s="1184"/>
      <c r="BE25" s="1184"/>
      <c r="BF25" s="1185"/>
    </row>
    <row r="26" spans="2:58" ht="20.25" customHeight="1" x14ac:dyDescent="0.15">
      <c r="B26" s="1083"/>
      <c r="C26" s="1087"/>
      <c r="D26" s="1088"/>
      <c r="E26" s="1089"/>
      <c r="F26" s="377"/>
      <c r="G26" s="1094"/>
      <c r="H26" s="1098"/>
      <c r="I26" s="1099"/>
      <c r="J26" s="1099"/>
      <c r="K26" s="1100"/>
      <c r="L26" s="1104"/>
      <c r="M26" s="1105"/>
      <c r="N26" s="1105"/>
      <c r="O26" s="1106"/>
      <c r="P26" s="1150" t="s">
        <v>538</v>
      </c>
      <c r="Q26" s="1151"/>
      <c r="R26" s="1152"/>
      <c r="S26" s="378" t="str">
        <f>IF(S25="","",VLOOKUP(S25,'シフト記号表（勤務時間帯）'!$C$6:$K$35,9,FALSE))</f>
        <v/>
      </c>
      <c r="T26" s="379" t="str">
        <f>IF(T25="","",VLOOKUP(T25,'シフト記号表（勤務時間帯）'!$C$6:$K$35,9,FALSE))</f>
        <v/>
      </c>
      <c r="U26" s="379" t="str">
        <f>IF(U25="","",VLOOKUP(U25,'シフト記号表（勤務時間帯）'!$C$6:$K$35,9,FALSE))</f>
        <v/>
      </c>
      <c r="V26" s="379" t="str">
        <f>IF(V25="","",VLOOKUP(V25,'シフト記号表（勤務時間帯）'!$C$6:$K$35,9,FALSE))</f>
        <v/>
      </c>
      <c r="W26" s="379" t="str">
        <f>IF(W25="","",VLOOKUP(W25,'シフト記号表（勤務時間帯）'!$C$6:$K$35,9,FALSE))</f>
        <v/>
      </c>
      <c r="X26" s="379" t="str">
        <f>IF(X25="","",VLOOKUP(X25,'シフト記号表（勤務時間帯）'!$C$6:$K$35,9,FALSE))</f>
        <v/>
      </c>
      <c r="Y26" s="380" t="str">
        <f>IF(Y25="","",VLOOKUP(Y25,'シフト記号表（勤務時間帯）'!$C$6:$K$35,9,FALSE))</f>
        <v/>
      </c>
      <c r="Z26" s="378" t="str">
        <f>IF(Z25="","",VLOOKUP(Z25,'シフト記号表（勤務時間帯）'!$C$6:$K$35,9,FALSE))</f>
        <v/>
      </c>
      <c r="AA26" s="379" t="str">
        <f>IF(AA25="","",VLOOKUP(AA25,'シフト記号表（勤務時間帯）'!$C$6:$K$35,9,FALSE))</f>
        <v/>
      </c>
      <c r="AB26" s="379" t="str">
        <f>IF(AB25="","",VLOOKUP(AB25,'シフト記号表（勤務時間帯）'!$C$6:$K$35,9,FALSE))</f>
        <v/>
      </c>
      <c r="AC26" s="379" t="str">
        <f>IF(AC25="","",VLOOKUP(AC25,'シフト記号表（勤務時間帯）'!$C$6:$K$35,9,FALSE))</f>
        <v/>
      </c>
      <c r="AD26" s="379" t="str">
        <f>IF(AD25="","",VLOOKUP(AD25,'シフト記号表（勤務時間帯）'!$C$6:$K$35,9,FALSE))</f>
        <v/>
      </c>
      <c r="AE26" s="379" t="str">
        <f>IF(AE25="","",VLOOKUP(AE25,'シフト記号表（勤務時間帯）'!$C$6:$K$35,9,FALSE))</f>
        <v/>
      </c>
      <c r="AF26" s="380" t="str">
        <f>IF(AF25="","",VLOOKUP(AF25,'シフト記号表（勤務時間帯）'!$C$6:$K$35,9,FALSE))</f>
        <v/>
      </c>
      <c r="AG26" s="378" t="str">
        <f>IF(AG25="","",VLOOKUP(AG25,'シフト記号表（勤務時間帯）'!$C$6:$K$35,9,FALSE))</f>
        <v/>
      </c>
      <c r="AH26" s="379" t="str">
        <f>IF(AH25="","",VLOOKUP(AH25,'シフト記号表（勤務時間帯）'!$C$6:$K$35,9,FALSE))</f>
        <v/>
      </c>
      <c r="AI26" s="379" t="str">
        <f>IF(AI25="","",VLOOKUP(AI25,'シフト記号表（勤務時間帯）'!$C$6:$K$35,9,FALSE))</f>
        <v/>
      </c>
      <c r="AJ26" s="379" t="str">
        <f>IF(AJ25="","",VLOOKUP(AJ25,'シフト記号表（勤務時間帯）'!$C$6:$K$35,9,FALSE))</f>
        <v/>
      </c>
      <c r="AK26" s="379" t="str">
        <f>IF(AK25="","",VLOOKUP(AK25,'シフト記号表（勤務時間帯）'!$C$6:$K$35,9,FALSE))</f>
        <v/>
      </c>
      <c r="AL26" s="379" t="str">
        <f>IF(AL25="","",VLOOKUP(AL25,'シフト記号表（勤務時間帯）'!$C$6:$K$35,9,FALSE))</f>
        <v/>
      </c>
      <c r="AM26" s="380" t="str">
        <f>IF(AM25="","",VLOOKUP(AM25,'シフト記号表（勤務時間帯）'!$C$6:$K$35,9,FALSE))</f>
        <v/>
      </c>
      <c r="AN26" s="378" t="str">
        <f>IF(AN25="","",VLOOKUP(AN25,'シフト記号表（勤務時間帯）'!$C$6:$K$35,9,FALSE))</f>
        <v/>
      </c>
      <c r="AO26" s="379" t="str">
        <f>IF(AO25="","",VLOOKUP(AO25,'シフト記号表（勤務時間帯）'!$C$6:$K$35,9,FALSE))</f>
        <v/>
      </c>
      <c r="AP26" s="379" t="str">
        <f>IF(AP25="","",VLOOKUP(AP25,'シフト記号表（勤務時間帯）'!$C$6:$K$35,9,FALSE))</f>
        <v/>
      </c>
      <c r="AQ26" s="379" t="str">
        <f>IF(AQ25="","",VLOOKUP(AQ25,'シフト記号表（勤務時間帯）'!$C$6:$K$35,9,FALSE))</f>
        <v/>
      </c>
      <c r="AR26" s="379" t="str">
        <f>IF(AR25="","",VLOOKUP(AR25,'シフト記号表（勤務時間帯）'!$C$6:$K$35,9,FALSE))</f>
        <v/>
      </c>
      <c r="AS26" s="379" t="str">
        <f>IF(AS25="","",VLOOKUP(AS25,'シフト記号表（勤務時間帯）'!$C$6:$K$35,9,FALSE))</f>
        <v/>
      </c>
      <c r="AT26" s="380" t="str">
        <f>IF(AT25="","",VLOOKUP(AT25,'シフト記号表（勤務時間帯）'!$C$6:$K$35,9,FALSE))</f>
        <v/>
      </c>
      <c r="AU26" s="378" t="str">
        <f>IF(AU25="","",VLOOKUP(AU25,'シフト記号表（勤務時間帯）'!$C$6:$K$35,9,FALSE))</f>
        <v/>
      </c>
      <c r="AV26" s="379" t="str">
        <f>IF(AV25="","",VLOOKUP(AV25,'シフト記号表（勤務時間帯）'!$C$6:$K$35,9,FALSE))</f>
        <v/>
      </c>
      <c r="AW26" s="379" t="str">
        <f>IF(AW25="","",VLOOKUP(AW25,'シフト記号表（勤務時間帯）'!$C$6:$K$35,9,FALSE))</f>
        <v/>
      </c>
      <c r="AX26" s="1153">
        <f>IF($BB$3="４週",SUM(S26:AT26),IF($BB$3="暦月",SUM(S26:AW26),""))</f>
        <v>0</v>
      </c>
      <c r="AY26" s="1154"/>
      <c r="AZ26" s="1155">
        <f>IF($BB$3="４週",AX26/4,IF($BB$3="暦月",'勤務形態一覧表（1枚版）'!AX26/('勤務形態一覧表（1枚版）'!$BB$8/7),""))</f>
        <v>0</v>
      </c>
      <c r="BA26" s="1156"/>
      <c r="BB26" s="1144"/>
      <c r="BC26" s="1145"/>
      <c r="BD26" s="1145"/>
      <c r="BE26" s="1145"/>
      <c r="BF26" s="1146"/>
    </row>
    <row r="27" spans="2:58" ht="20.25" customHeight="1" x14ac:dyDescent="0.15">
      <c r="B27" s="1083"/>
      <c r="C27" s="1090"/>
      <c r="D27" s="1091"/>
      <c r="E27" s="1092"/>
      <c r="F27" s="377">
        <f>C25</f>
        <v>0</v>
      </c>
      <c r="G27" s="1168"/>
      <c r="H27" s="1098"/>
      <c r="I27" s="1099"/>
      <c r="J27" s="1099"/>
      <c r="K27" s="1100"/>
      <c r="L27" s="1173"/>
      <c r="M27" s="1174"/>
      <c r="N27" s="1174"/>
      <c r="O27" s="1175"/>
      <c r="P27" s="1157" t="s">
        <v>539</v>
      </c>
      <c r="Q27" s="1158"/>
      <c r="R27" s="1159"/>
      <c r="S27" s="382" t="str">
        <f>IF(S25="","",VLOOKUP(S25,'シフト記号表（勤務時間帯）'!$C$6:$U$35,19,FALSE))</f>
        <v/>
      </c>
      <c r="T27" s="383" t="str">
        <f>IF(T25="","",VLOOKUP(T25,'シフト記号表（勤務時間帯）'!$C$6:$U$35,19,FALSE))</f>
        <v/>
      </c>
      <c r="U27" s="383" t="str">
        <f>IF(U25="","",VLOOKUP(U25,'シフト記号表（勤務時間帯）'!$C$6:$U$35,19,FALSE))</f>
        <v/>
      </c>
      <c r="V27" s="383" t="str">
        <f>IF(V25="","",VLOOKUP(V25,'シフト記号表（勤務時間帯）'!$C$6:$U$35,19,FALSE))</f>
        <v/>
      </c>
      <c r="W27" s="383" t="str">
        <f>IF(W25="","",VLOOKUP(W25,'シフト記号表（勤務時間帯）'!$C$6:$U$35,19,FALSE))</f>
        <v/>
      </c>
      <c r="X27" s="383" t="str">
        <f>IF(X25="","",VLOOKUP(X25,'シフト記号表（勤務時間帯）'!$C$6:$U$35,19,FALSE))</f>
        <v/>
      </c>
      <c r="Y27" s="384" t="str">
        <f>IF(Y25="","",VLOOKUP(Y25,'シフト記号表（勤務時間帯）'!$C$6:$U$35,19,FALSE))</f>
        <v/>
      </c>
      <c r="Z27" s="382" t="str">
        <f>IF(Z25="","",VLOOKUP(Z25,'シフト記号表（勤務時間帯）'!$C$6:$U$35,19,FALSE))</f>
        <v/>
      </c>
      <c r="AA27" s="383" t="str">
        <f>IF(AA25="","",VLOOKUP(AA25,'シフト記号表（勤務時間帯）'!$C$6:$U$35,19,FALSE))</f>
        <v/>
      </c>
      <c r="AB27" s="383" t="str">
        <f>IF(AB25="","",VLOOKUP(AB25,'シフト記号表（勤務時間帯）'!$C$6:$U$35,19,FALSE))</f>
        <v/>
      </c>
      <c r="AC27" s="383" t="str">
        <f>IF(AC25="","",VLOOKUP(AC25,'シフト記号表（勤務時間帯）'!$C$6:$U$35,19,FALSE))</f>
        <v/>
      </c>
      <c r="AD27" s="383" t="str">
        <f>IF(AD25="","",VLOOKUP(AD25,'シフト記号表（勤務時間帯）'!$C$6:$U$35,19,FALSE))</f>
        <v/>
      </c>
      <c r="AE27" s="383" t="str">
        <f>IF(AE25="","",VLOOKUP(AE25,'シフト記号表（勤務時間帯）'!$C$6:$U$35,19,FALSE))</f>
        <v/>
      </c>
      <c r="AF27" s="384" t="str">
        <f>IF(AF25="","",VLOOKUP(AF25,'シフト記号表（勤務時間帯）'!$C$6:$U$35,19,FALSE))</f>
        <v/>
      </c>
      <c r="AG27" s="382" t="str">
        <f>IF(AG25="","",VLOOKUP(AG25,'シフト記号表（勤務時間帯）'!$C$6:$U$35,19,FALSE))</f>
        <v/>
      </c>
      <c r="AH27" s="383" t="str">
        <f>IF(AH25="","",VLOOKUP(AH25,'シフト記号表（勤務時間帯）'!$C$6:$U$35,19,FALSE))</f>
        <v/>
      </c>
      <c r="AI27" s="383" t="str">
        <f>IF(AI25="","",VLOOKUP(AI25,'シフト記号表（勤務時間帯）'!$C$6:$U$35,19,FALSE))</f>
        <v/>
      </c>
      <c r="AJ27" s="383" t="str">
        <f>IF(AJ25="","",VLOOKUP(AJ25,'シフト記号表（勤務時間帯）'!$C$6:$U$35,19,FALSE))</f>
        <v/>
      </c>
      <c r="AK27" s="383" t="str">
        <f>IF(AK25="","",VLOOKUP(AK25,'シフト記号表（勤務時間帯）'!$C$6:$U$35,19,FALSE))</f>
        <v/>
      </c>
      <c r="AL27" s="383" t="str">
        <f>IF(AL25="","",VLOOKUP(AL25,'シフト記号表（勤務時間帯）'!$C$6:$U$35,19,FALSE))</f>
        <v/>
      </c>
      <c r="AM27" s="384" t="str">
        <f>IF(AM25="","",VLOOKUP(AM25,'シフト記号表（勤務時間帯）'!$C$6:$U$35,19,FALSE))</f>
        <v/>
      </c>
      <c r="AN27" s="382" t="str">
        <f>IF(AN25="","",VLOOKUP(AN25,'シフト記号表（勤務時間帯）'!$C$6:$U$35,19,FALSE))</f>
        <v/>
      </c>
      <c r="AO27" s="383" t="str">
        <f>IF(AO25="","",VLOOKUP(AO25,'シフト記号表（勤務時間帯）'!$C$6:$U$35,19,FALSE))</f>
        <v/>
      </c>
      <c r="AP27" s="383" t="str">
        <f>IF(AP25="","",VLOOKUP(AP25,'シフト記号表（勤務時間帯）'!$C$6:$U$35,19,FALSE))</f>
        <v/>
      </c>
      <c r="AQ27" s="383" t="str">
        <f>IF(AQ25="","",VLOOKUP(AQ25,'シフト記号表（勤務時間帯）'!$C$6:$U$35,19,FALSE))</f>
        <v/>
      </c>
      <c r="AR27" s="383" t="str">
        <f>IF(AR25="","",VLOOKUP(AR25,'シフト記号表（勤務時間帯）'!$C$6:$U$35,19,FALSE))</f>
        <v/>
      </c>
      <c r="AS27" s="383" t="str">
        <f>IF(AS25="","",VLOOKUP(AS25,'シフト記号表（勤務時間帯）'!$C$6:$U$35,19,FALSE))</f>
        <v/>
      </c>
      <c r="AT27" s="384" t="str">
        <f>IF(AT25="","",VLOOKUP(AT25,'シフト記号表（勤務時間帯）'!$C$6:$U$35,19,FALSE))</f>
        <v/>
      </c>
      <c r="AU27" s="382" t="str">
        <f>IF(AU25="","",VLOOKUP(AU25,'シフト記号表（勤務時間帯）'!$C$6:$U$35,19,FALSE))</f>
        <v/>
      </c>
      <c r="AV27" s="383" t="str">
        <f>IF(AV25="","",VLOOKUP(AV25,'シフト記号表（勤務時間帯）'!$C$6:$U$35,19,FALSE))</f>
        <v/>
      </c>
      <c r="AW27" s="383" t="str">
        <f>IF(AW25="","",VLOOKUP(AW25,'シフト記号表（勤務時間帯）'!$C$6:$U$35,19,FALSE))</f>
        <v/>
      </c>
      <c r="AX27" s="1160">
        <f>IF($BB$3="４週",SUM(S27:AT27),IF($BB$3="暦月",SUM(S27:AW27),""))</f>
        <v>0</v>
      </c>
      <c r="AY27" s="1161"/>
      <c r="AZ27" s="1162">
        <f>IF($BB$3="４週",AX27/4,IF($BB$3="暦月",'勤務形態一覧表（1枚版）'!AX27/('勤務形態一覧表（1枚版）'!$BB$8/7),""))</f>
        <v>0</v>
      </c>
      <c r="BA27" s="1163"/>
      <c r="BB27" s="1147"/>
      <c r="BC27" s="1148"/>
      <c r="BD27" s="1148"/>
      <c r="BE27" s="1148"/>
      <c r="BF27" s="1149"/>
    </row>
    <row r="28" spans="2:58" ht="20.25" customHeight="1" x14ac:dyDescent="0.15">
      <c r="B28" s="1083">
        <f>B25+1</f>
        <v>3</v>
      </c>
      <c r="C28" s="1186"/>
      <c r="D28" s="1187"/>
      <c r="E28" s="1188"/>
      <c r="F28" s="385"/>
      <c r="G28" s="1167"/>
      <c r="H28" s="1169"/>
      <c r="I28" s="1099"/>
      <c r="J28" s="1099"/>
      <c r="K28" s="1100"/>
      <c r="L28" s="1170"/>
      <c r="M28" s="1171"/>
      <c r="N28" s="1171"/>
      <c r="O28" s="1172"/>
      <c r="P28" s="1176" t="s">
        <v>819</v>
      </c>
      <c r="Q28" s="1177"/>
      <c r="R28" s="1178"/>
      <c r="S28" s="374"/>
      <c r="T28" s="375"/>
      <c r="U28" s="375"/>
      <c r="V28" s="375"/>
      <c r="W28" s="375"/>
      <c r="X28" s="375"/>
      <c r="Y28" s="376"/>
      <c r="Z28" s="374"/>
      <c r="AA28" s="375"/>
      <c r="AB28" s="375"/>
      <c r="AC28" s="375"/>
      <c r="AD28" s="375"/>
      <c r="AE28" s="375"/>
      <c r="AF28" s="376"/>
      <c r="AG28" s="374"/>
      <c r="AH28" s="375"/>
      <c r="AI28" s="375"/>
      <c r="AJ28" s="375"/>
      <c r="AK28" s="375"/>
      <c r="AL28" s="375"/>
      <c r="AM28" s="376"/>
      <c r="AN28" s="374"/>
      <c r="AO28" s="375"/>
      <c r="AP28" s="375"/>
      <c r="AQ28" s="375"/>
      <c r="AR28" s="375"/>
      <c r="AS28" s="375"/>
      <c r="AT28" s="376"/>
      <c r="AU28" s="374"/>
      <c r="AV28" s="375"/>
      <c r="AW28" s="375"/>
      <c r="AX28" s="1179"/>
      <c r="AY28" s="1180"/>
      <c r="AZ28" s="1181"/>
      <c r="BA28" s="1182"/>
      <c r="BB28" s="1183"/>
      <c r="BC28" s="1184"/>
      <c r="BD28" s="1184"/>
      <c r="BE28" s="1184"/>
      <c r="BF28" s="1185"/>
    </row>
    <row r="29" spans="2:58" ht="20.25" customHeight="1" x14ac:dyDescent="0.15">
      <c r="B29" s="1083"/>
      <c r="C29" s="1189"/>
      <c r="D29" s="1190"/>
      <c r="E29" s="1191"/>
      <c r="F29" s="377"/>
      <c r="G29" s="1094"/>
      <c r="H29" s="1098"/>
      <c r="I29" s="1099"/>
      <c r="J29" s="1099"/>
      <c r="K29" s="1100"/>
      <c r="L29" s="1104"/>
      <c r="M29" s="1105"/>
      <c r="N29" s="1105"/>
      <c r="O29" s="1106"/>
      <c r="P29" s="1150" t="s">
        <v>538</v>
      </c>
      <c r="Q29" s="1151"/>
      <c r="R29" s="1152"/>
      <c r="S29" s="378" t="str">
        <f>IF(S28="","",VLOOKUP(S28,'シフト記号表（勤務時間帯）'!$C$6:$K$35,9,FALSE))</f>
        <v/>
      </c>
      <c r="T29" s="379" t="str">
        <f>IF(T28="","",VLOOKUP(T28,'シフト記号表（勤務時間帯）'!$C$6:$K$35,9,FALSE))</f>
        <v/>
      </c>
      <c r="U29" s="379" t="str">
        <f>IF(U28="","",VLOOKUP(U28,'シフト記号表（勤務時間帯）'!$C$6:$K$35,9,FALSE))</f>
        <v/>
      </c>
      <c r="V29" s="379" t="str">
        <f>IF(V28="","",VLOOKUP(V28,'シフト記号表（勤務時間帯）'!$C$6:$K$35,9,FALSE))</f>
        <v/>
      </c>
      <c r="W29" s="379" t="str">
        <f>IF(W28="","",VLOOKUP(W28,'シフト記号表（勤務時間帯）'!$C$6:$K$35,9,FALSE))</f>
        <v/>
      </c>
      <c r="X29" s="379" t="str">
        <f>IF(X28="","",VLOOKUP(X28,'シフト記号表（勤務時間帯）'!$C$6:$K$35,9,FALSE))</f>
        <v/>
      </c>
      <c r="Y29" s="380" t="str">
        <f>IF(Y28="","",VLOOKUP(Y28,'シフト記号表（勤務時間帯）'!$C$6:$K$35,9,FALSE))</f>
        <v/>
      </c>
      <c r="Z29" s="378" t="str">
        <f>IF(Z28="","",VLOOKUP(Z28,'シフト記号表（勤務時間帯）'!$C$6:$K$35,9,FALSE))</f>
        <v/>
      </c>
      <c r="AA29" s="379" t="str">
        <f>IF(AA28="","",VLOOKUP(AA28,'シフト記号表（勤務時間帯）'!$C$6:$K$35,9,FALSE))</f>
        <v/>
      </c>
      <c r="AB29" s="379" t="str">
        <f>IF(AB28="","",VLOOKUP(AB28,'シフト記号表（勤務時間帯）'!$C$6:$K$35,9,FALSE))</f>
        <v/>
      </c>
      <c r="AC29" s="379" t="str">
        <f>IF(AC28="","",VLOOKUP(AC28,'シフト記号表（勤務時間帯）'!$C$6:$K$35,9,FALSE))</f>
        <v/>
      </c>
      <c r="AD29" s="379" t="str">
        <f>IF(AD28="","",VLOOKUP(AD28,'シフト記号表（勤務時間帯）'!$C$6:$K$35,9,FALSE))</f>
        <v/>
      </c>
      <c r="AE29" s="379" t="str">
        <f>IF(AE28="","",VLOOKUP(AE28,'シフト記号表（勤務時間帯）'!$C$6:$K$35,9,FALSE))</f>
        <v/>
      </c>
      <c r="AF29" s="380" t="str">
        <f>IF(AF28="","",VLOOKUP(AF28,'シフト記号表（勤務時間帯）'!$C$6:$K$35,9,FALSE))</f>
        <v/>
      </c>
      <c r="AG29" s="378" t="str">
        <f>IF(AG28="","",VLOOKUP(AG28,'シフト記号表（勤務時間帯）'!$C$6:$K$35,9,FALSE))</f>
        <v/>
      </c>
      <c r="AH29" s="379" t="str">
        <f>IF(AH28="","",VLOOKUP(AH28,'シフト記号表（勤務時間帯）'!$C$6:$K$35,9,FALSE))</f>
        <v/>
      </c>
      <c r="AI29" s="379" t="str">
        <f>IF(AI28="","",VLOOKUP(AI28,'シフト記号表（勤務時間帯）'!$C$6:$K$35,9,FALSE))</f>
        <v/>
      </c>
      <c r="AJ29" s="379" t="str">
        <f>IF(AJ28="","",VLOOKUP(AJ28,'シフト記号表（勤務時間帯）'!$C$6:$K$35,9,FALSE))</f>
        <v/>
      </c>
      <c r="AK29" s="379" t="str">
        <f>IF(AK28="","",VLOOKUP(AK28,'シフト記号表（勤務時間帯）'!$C$6:$K$35,9,FALSE))</f>
        <v/>
      </c>
      <c r="AL29" s="379" t="str">
        <f>IF(AL28="","",VLOOKUP(AL28,'シフト記号表（勤務時間帯）'!$C$6:$K$35,9,FALSE))</f>
        <v/>
      </c>
      <c r="AM29" s="380" t="str">
        <f>IF(AM28="","",VLOOKUP(AM28,'シフト記号表（勤務時間帯）'!$C$6:$K$35,9,FALSE))</f>
        <v/>
      </c>
      <c r="AN29" s="378" t="str">
        <f>IF(AN28="","",VLOOKUP(AN28,'シフト記号表（勤務時間帯）'!$C$6:$K$35,9,FALSE))</f>
        <v/>
      </c>
      <c r="AO29" s="379" t="str">
        <f>IF(AO28="","",VLOOKUP(AO28,'シフト記号表（勤務時間帯）'!$C$6:$K$35,9,FALSE))</f>
        <v/>
      </c>
      <c r="AP29" s="379" t="str">
        <f>IF(AP28="","",VLOOKUP(AP28,'シフト記号表（勤務時間帯）'!$C$6:$K$35,9,FALSE))</f>
        <v/>
      </c>
      <c r="AQ29" s="379" t="str">
        <f>IF(AQ28="","",VLOOKUP(AQ28,'シフト記号表（勤務時間帯）'!$C$6:$K$35,9,FALSE))</f>
        <v/>
      </c>
      <c r="AR29" s="379" t="str">
        <f>IF(AR28="","",VLOOKUP(AR28,'シフト記号表（勤務時間帯）'!$C$6:$K$35,9,FALSE))</f>
        <v/>
      </c>
      <c r="AS29" s="379" t="str">
        <f>IF(AS28="","",VLOOKUP(AS28,'シフト記号表（勤務時間帯）'!$C$6:$K$35,9,FALSE))</f>
        <v/>
      </c>
      <c r="AT29" s="380" t="str">
        <f>IF(AT28="","",VLOOKUP(AT28,'シフト記号表（勤務時間帯）'!$C$6:$K$35,9,FALSE))</f>
        <v/>
      </c>
      <c r="AU29" s="378" t="str">
        <f>IF(AU28="","",VLOOKUP(AU28,'シフト記号表（勤務時間帯）'!$C$6:$K$35,9,FALSE))</f>
        <v/>
      </c>
      <c r="AV29" s="379" t="str">
        <f>IF(AV28="","",VLOOKUP(AV28,'シフト記号表（勤務時間帯）'!$C$6:$K$35,9,FALSE))</f>
        <v/>
      </c>
      <c r="AW29" s="379" t="str">
        <f>IF(AW28="","",VLOOKUP(AW28,'シフト記号表（勤務時間帯）'!$C$6:$K$35,9,FALSE))</f>
        <v/>
      </c>
      <c r="AX29" s="1153">
        <f>IF($BB$3="４週",SUM(S29:AT29),IF($BB$3="暦月",SUM(S29:AW29),""))</f>
        <v>0</v>
      </c>
      <c r="AY29" s="1154"/>
      <c r="AZ29" s="1155">
        <f>IF($BB$3="４週",AX29/4,IF($BB$3="暦月",'勤務形態一覧表（1枚版）'!AX29/('勤務形態一覧表（1枚版）'!$BB$8/7),""))</f>
        <v>0</v>
      </c>
      <c r="BA29" s="1156"/>
      <c r="BB29" s="1144"/>
      <c r="BC29" s="1145"/>
      <c r="BD29" s="1145"/>
      <c r="BE29" s="1145"/>
      <c r="BF29" s="1146"/>
    </row>
    <row r="30" spans="2:58" ht="20.25" customHeight="1" x14ac:dyDescent="0.15">
      <c r="B30" s="1083"/>
      <c r="C30" s="1192"/>
      <c r="D30" s="1193"/>
      <c r="E30" s="1194"/>
      <c r="F30" s="377">
        <f>C28</f>
        <v>0</v>
      </c>
      <c r="G30" s="1168"/>
      <c r="H30" s="1098"/>
      <c r="I30" s="1099"/>
      <c r="J30" s="1099"/>
      <c r="K30" s="1100"/>
      <c r="L30" s="1173"/>
      <c r="M30" s="1174"/>
      <c r="N30" s="1174"/>
      <c r="O30" s="1175"/>
      <c r="P30" s="1157" t="s">
        <v>539</v>
      </c>
      <c r="Q30" s="1158"/>
      <c r="R30" s="1159"/>
      <c r="S30" s="382" t="str">
        <f>IF(S28="","",VLOOKUP(S28,'シフト記号表（勤務時間帯）'!$C$6:$U$35,19,FALSE))</f>
        <v/>
      </c>
      <c r="T30" s="383" t="str">
        <f>IF(T28="","",VLOOKUP(T28,'シフト記号表（勤務時間帯）'!$C$6:$U$35,19,FALSE))</f>
        <v/>
      </c>
      <c r="U30" s="383" t="str">
        <f>IF(U28="","",VLOOKUP(U28,'シフト記号表（勤務時間帯）'!$C$6:$U$35,19,FALSE))</f>
        <v/>
      </c>
      <c r="V30" s="383" t="str">
        <f>IF(V28="","",VLOOKUP(V28,'シフト記号表（勤務時間帯）'!$C$6:$U$35,19,FALSE))</f>
        <v/>
      </c>
      <c r="W30" s="383" t="str">
        <f>IF(W28="","",VLOOKUP(W28,'シフト記号表（勤務時間帯）'!$C$6:$U$35,19,FALSE))</f>
        <v/>
      </c>
      <c r="X30" s="383" t="str">
        <f>IF(X28="","",VLOOKUP(X28,'シフト記号表（勤務時間帯）'!$C$6:$U$35,19,FALSE))</f>
        <v/>
      </c>
      <c r="Y30" s="384" t="str">
        <f>IF(Y28="","",VLOOKUP(Y28,'シフト記号表（勤務時間帯）'!$C$6:$U$35,19,FALSE))</f>
        <v/>
      </c>
      <c r="Z30" s="382" t="str">
        <f>IF(Z28="","",VLOOKUP(Z28,'シフト記号表（勤務時間帯）'!$C$6:$U$35,19,FALSE))</f>
        <v/>
      </c>
      <c r="AA30" s="383" t="str">
        <f>IF(AA28="","",VLOOKUP(AA28,'シフト記号表（勤務時間帯）'!$C$6:$U$35,19,FALSE))</f>
        <v/>
      </c>
      <c r="AB30" s="383" t="str">
        <f>IF(AB28="","",VLOOKUP(AB28,'シフト記号表（勤務時間帯）'!$C$6:$U$35,19,FALSE))</f>
        <v/>
      </c>
      <c r="AC30" s="383" t="str">
        <f>IF(AC28="","",VLOOKUP(AC28,'シフト記号表（勤務時間帯）'!$C$6:$U$35,19,FALSE))</f>
        <v/>
      </c>
      <c r="AD30" s="383" t="str">
        <f>IF(AD28="","",VLOOKUP(AD28,'シフト記号表（勤務時間帯）'!$C$6:$U$35,19,FALSE))</f>
        <v/>
      </c>
      <c r="AE30" s="383" t="str">
        <f>IF(AE28="","",VLOOKUP(AE28,'シフト記号表（勤務時間帯）'!$C$6:$U$35,19,FALSE))</f>
        <v/>
      </c>
      <c r="AF30" s="384" t="str">
        <f>IF(AF28="","",VLOOKUP(AF28,'シフト記号表（勤務時間帯）'!$C$6:$U$35,19,FALSE))</f>
        <v/>
      </c>
      <c r="AG30" s="382" t="str">
        <f>IF(AG28="","",VLOOKUP(AG28,'シフト記号表（勤務時間帯）'!$C$6:$U$35,19,FALSE))</f>
        <v/>
      </c>
      <c r="AH30" s="383" t="str">
        <f>IF(AH28="","",VLOOKUP(AH28,'シフト記号表（勤務時間帯）'!$C$6:$U$35,19,FALSE))</f>
        <v/>
      </c>
      <c r="AI30" s="383" t="str">
        <f>IF(AI28="","",VLOOKUP(AI28,'シフト記号表（勤務時間帯）'!$C$6:$U$35,19,FALSE))</f>
        <v/>
      </c>
      <c r="AJ30" s="383" t="str">
        <f>IF(AJ28="","",VLOOKUP(AJ28,'シフト記号表（勤務時間帯）'!$C$6:$U$35,19,FALSE))</f>
        <v/>
      </c>
      <c r="AK30" s="383" t="str">
        <f>IF(AK28="","",VLOOKUP(AK28,'シフト記号表（勤務時間帯）'!$C$6:$U$35,19,FALSE))</f>
        <v/>
      </c>
      <c r="AL30" s="383" t="str">
        <f>IF(AL28="","",VLOOKUP(AL28,'シフト記号表（勤務時間帯）'!$C$6:$U$35,19,FALSE))</f>
        <v/>
      </c>
      <c r="AM30" s="384" t="str">
        <f>IF(AM28="","",VLOOKUP(AM28,'シフト記号表（勤務時間帯）'!$C$6:$U$35,19,FALSE))</f>
        <v/>
      </c>
      <c r="AN30" s="382" t="str">
        <f>IF(AN28="","",VLOOKUP(AN28,'シフト記号表（勤務時間帯）'!$C$6:$U$35,19,FALSE))</f>
        <v/>
      </c>
      <c r="AO30" s="383" t="str">
        <f>IF(AO28="","",VLOOKUP(AO28,'シフト記号表（勤務時間帯）'!$C$6:$U$35,19,FALSE))</f>
        <v/>
      </c>
      <c r="AP30" s="383" t="str">
        <f>IF(AP28="","",VLOOKUP(AP28,'シフト記号表（勤務時間帯）'!$C$6:$U$35,19,FALSE))</f>
        <v/>
      </c>
      <c r="AQ30" s="383" t="str">
        <f>IF(AQ28="","",VLOOKUP(AQ28,'シフト記号表（勤務時間帯）'!$C$6:$U$35,19,FALSE))</f>
        <v/>
      </c>
      <c r="AR30" s="383" t="str">
        <f>IF(AR28="","",VLOOKUP(AR28,'シフト記号表（勤務時間帯）'!$C$6:$U$35,19,FALSE))</f>
        <v/>
      </c>
      <c r="AS30" s="383" t="str">
        <f>IF(AS28="","",VLOOKUP(AS28,'シフト記号表（勤務時間帯）'!$C$6:$U$35,19,FALSE))</f>
        <v/>
      </c>
      <c r="AT30" s="384" t="str">
        <f>IF(AT28="","",VLOOKUP(AT28,'シフト記号表（勤務時間帯）'!$C$6:$U$35,19,FALSE))</f>
        <v/>
      </c>
      <c r="AU30" s="382" t="str">
        <f>IF(AU28="","",VLOOKUP(AU28,'シフト記号表（勤務時間帯）'!$C$6:$U$35,19,FALSE))</f>
        <v/>
      </c>
      <c r="AV30" s="383" t="str">
        <f>IF(AV28="","",VLOOKUP(AV28,'シフト記号表（勤務時間帯）'!$C$6:$U$35,19,FALSE))</f>
        <v/>
      </c>
      <c r="AW30" s="383" t="str">
        <f>IF(AW28="","",VLOOKUP(AW28,'シフト記号表（勤務時間帯）'!$C$6:$U$35,19,FALSE))</f>
        <v/>
      </c>
      <c r="AX30" s="1160">
        <f>IF($BB$3="４週",SUM(S30:AT30),IF($BB$3="暦月",SUM(S30:AW30),""))</f>
        <v>0</v>
      </c>
      <c r="AY30" s="1161"/>
      <c r="AZ30" s="1162">
        <f>IF($BB$3="４週",AX30/4,IF($BB$3="暦月",'勤務形態一覧表（1枚版）'!AX30/('勤務形態一覧表（1枚版）'!$BB$8/7),""))</f>
        <v>0</v>
      </c>
      <c r="BA30" s="1163"/>
      <c r="BB30" s="1147"/>
      <c r="BC30" s="1148"/>
      <c r="BD30" s="1148"/>
      <c r="BE30" s="1148"/>
      <c r="BF30" s="1149"/>
    </row>
    <row r="31" spans="2:58" ht="20.25" customHeight="1" x14ac:dyDescent="0.15">
      <c r="B31" s="1083">
        <f>B28+1</f>
        <v>4</v>
      </c>
      <c r="C31" s="1186"/>
      <c r="D31" s="1187"/>
      <c r="E31" s="1188"/>
      <c r="F31" s="385"/>
      <c r="G31" s="1167"/>
      <c r="H31" s="1169"/>
      <c r="I31" s="1099"/>
      <c r="J31" s="1099"/>
      <c r="K31" s="1100"/>
      <c r="L31" s="1170"/>
      <c r="M31" s="1171"/>
      <c r="N31" s="1171"/>
      <c r="O31" s="1172"/>
      <c r="P31" s="1176" t="s">
        <v>817</v>
      </c>
      <c r="Q31" s="1177"/>
      <c r="R31" s="1178"/>
      <c r="S31" s="374"/>
      <c r="T31" s="375"/>
      <c r="U31" s="375"/>
      <c r="V31" s="375"/>
      <c r="W31" s="375"/>
      <c r="X31" s="375"/>
      <c r="Y31" s="376"/>
      <c r="Z31" s="374"/>
      <c r="AA31" s="375"/>
      <c r="AB31" s="375"/>
      <c r="AC31" s="375"/>
      <c r="AD31" s="375"/>
      <c r="AE31" s="375"/>
      <c r="AF31" s="376"/>
      <c r="AG31" s="374"/>
      <c r="AH31" s="375"/>
      <c r="AI31" s="375"/>
      <c r="AJ31" s="375"/>
      <c r="AK31" s="375"/>
      <c r="AL31" s="375"/>
      <c r="AM31" s="376"/>
      <c r="AN31" s="374"/>
      <c r="AO31" s="375"/>
      <c r="AP31" s="375"/>
      <c r="AQ31" s="375"/>
      <c r="AR31" s="375"/>
      <c r="AS31" s="375"/>
      <c r="AT31" s="376"/>
      <c r="AU31" s="374"/>
      <c r="AV31" s="375"/>
      <c r="AW31" s="375"/>
      <c r="AX31" s="1179"/>
      <c r="AY31" s="1180"/>
      <c r="AZ31" s="1181"/>
      <c r="BA31" s="1182"/>
      <c r="BB31" s="1183"/>
      <c r="BC31" s="1184"/>
      <c r="BD31" s="1184"/>
      <c r="BE31" s="1184"/>
      <c r="BF31" s="1185"/>
    </row>
    <row r="32" spans="2:58" ht="20.25" customHeight="1" x14ac:dyDescent="0.15">
      <c r="B32" s="1083"/>
      <c r="C32" s="1189"/>
      <c r="D32" s="1190"/>
      <c r="E32" s="1191"/>
      <c r="F32" s="377"/>
      <c r="G32" s="1094"/>
      <c r="H32" s="1098"/>
      <c r="I32" s="1099"/>
      <c r="J32" s="1099"/>
      <c r="K32" s="1100"/>
      <c r="L32" s="1104"/>
      <c r="M32" s="1105"/>
      <c r="N32" s="1105"/>
      <c r="O32" s="1106"/>
      <c r="P32" s="1150" t="s">
        <v>538</v>
      </c>
      <c r="Q32" s="1151"/>
      <c r="R32" s="1152"/>
      <c r="S32" s="378" t="str">
        <f>IF(S31="","",VLOOKUP(S31,'シフト記号表（勤務時間帯）'!$C$6:$K$35,9,FALSE))</f>
        <v/>
      </c>
      <c r="T32" s="379" t="str">
        <f>IF(T31="","",VLOOKUP(T31,'シフト記号表（勤務時間帯）'!$C$6:$K$35,9,FALSE))</f>
        <v/>
      </c>
      <c r="U32" s="379" t="str">
        <f>IF(U31="","",VLOOKUP(U31,'シフト記号表（勤務時間帯）'!$C$6:$K$35,9,FALSE))</f>
        <v/>
      </c>
      <c r="V32" s="379" t="str">
        <f>IF(V31="","",VLOOKUP(V31,'シフト記号表（勤務時間帯）'!$C$6:$K$35,9,FALSE))</f>
        <v/>
      </c>
      <c r="W32" s="379" t="str">
        <f>IF(W31="","",VLOOKUP(W31,'シフト記号表（勤務時間帯）'!$C$6:$K$35,9,FALSE))</f>
        <v/>
      </c>
      <c r="X32" s="379" t="str">
        <f>IF(X31="","",VLOOKUP(X31,'シフト記号表（勤務時間帯）'!$C$6:$K$35,9,FALSE))</f>
        <v/>
      </c>
      <c r="Y32" s="380" t="str">
        <f>IF(Y31="","",VLOOKUP(Y31,'シフト記号表（勤務時間帯）'!$C$6:$K$35,9,FALSE))</f>
        <v/>
      </c>
      <c r="Z32" s="378" t="str">
        <f>IF(Z31="","",VLOOKUP(Z31,'シフト記号表（勤務時間帯）'!$C$6:$K$35,9,FALSE))</f>
        <v/>
      </c>
      <c r="AA32" s="379" t="str">
        <f>IF(AA31="","",VLOOKUP(AA31,'シフト記号表（勤務時間帯）'!$C$6:$K$35,9,FALSE))</f>
        <v/>
      </c>
      <c r="AB32" s="379" t="str">
        <f>IF(AB31="","",VLOOKUP(AB31,'シフト記号表（勤務時間帯）'!$C$6:$K$35,9,FALSE))</f>
        <v/>
      </c>
      <c r="AC32" s="379" t="str">
        <f>IF(AC31="","",VLOOKUP(AC31,'シフト記号表（勤務時間帯）'!$C$6:$K$35,9,FALSE))</f>
        <v/>
      </c>
      <c r="AD32" s="379" t="str">
        <f>IF(AD31="","",VLOOKUP(AD31,'シフト記号表（勤務時間帯）'!$C$6:$K$35,9,FALSE))</f>
        <v/>
      </c>
      <c r="AE32" s="379" t="str">
        <f>IF(AE31="","",VLOOKUP(AE31,'シフト記号表（勤務時間帯）'!$C$6:$K$35,9,FALSE))</f>
        <v/>
      </c>
      <c r="AF32" s="380" t="str">
        <f>IF(AF31="","",VLOOKUP(AF31,'シフト記号表（勤務時間帯）'!$C$6:$K$35,9,FALSE))</f>
        <v/>
      </c>
      <c r="AG32" s="378" t="str">
        <f>IF(AG31="","",VLOOKUP(AG31,'シフト記号表（勤務時間帯）'!$C$6:$K$35,9,FALSE))</f>
        <v/>
      </c>
      <c r="AH32" s="379" t="str">
        <f>IF(AH31="","",VLOOKUP(AH31,'シフト記号表（勤務時間帯）'!$C$6:$K$35,9,FALSE))</f>
        <v/>
      </c>
      <c r="AI32" s="379" t="str">
        <f>IF(AI31="","",VLOOKUP(AI31,'シフト記号表（勤務時間帯）'!$C$6:$K$35,9,FALSE))</f>
        <v/>
      </c>
      <c r="AJ32" s="379" t="str">
        <f>IF(AJ31="","",VLOOKUP(AJ31,'シフト記号表（勤務時間帯）'!$C$6:$K$35,9,FALSE))</f>
        <v/>
      </c>
      <c r="AK32" s="379" t="str">
        <f>IF(AK31="","",VLOOKUP(AK31,'シフト記号表（勤務時間帯）'!$C$6:$K$35,9,FALSE))</f>
        <v/>
      </c>
      <c r="AL32" s="379" t="str">
        <f>IF(AL31="","",VLOOKUP(AL31,'シフト記号表（勤務時間帯）'!$C$6:$K$35,9,FALSE))</f>
        <v/>
      </c>
      <c r="AM32" s="380" t="str">
        <f>IF(AM31="","",VLOOKUP(AM31,'シフト記号表（勤務時間帯）'!$C$6:$K$35,9,FALSE))</f>
        <v/>
      </c>
      <c r="AN32" s="378" t="str">
        <f>IF(AN31="","",VLOOKUP(AN31,'シフト記号表（勤務時間帯）'!$C$6:$K$35,9,FALSE))</f>
        <v/>
      </c>
      <c r="AO32" s="379" t="str">
        <f>IF(AO31="","",VLOOKUP(AO31,'シフト記号表（勤務時間帯）'!$C$6:$K$35,9,FALSE))</f>
        <v/>
      </c>
      <c r="AP32" s="379" t="str">
        <f>IF(AP31="","",VLOOKUP(AP31,'シフト記号表（勤務時間帯）'!$C$6:$K$35,9,FALSE))</f>
        <v/>
      </c>
      <c r="AQ32" s="379" t="str">
        <f>IF(AQ31="","",VLOOKUP(AQ31,'シフト記号表（勤務時間帯）'!$C$6:$K$35,9,FALSE))</f>
        <v/>
      </c>
      <c r="AR32" s="379" t="str">
        <f>IF(AR31="","",VLOOKUP(AR31,'シフト記号表（勤務時間帯）'!$C$6:$K$35,9,FALSE))</f>
        <v/>
      </c>
      <c r="AS32" s="379" t="str">
        <f>IF(AS31="","",VLOOKUP(AS31,'シフト記号表（勤務時間帯）'!$C$6:$K$35,9,FALSE))</f>
        <v/>
      </c>
      <c r="AT32" s="380" t="str">
        <f>IF(AT31="","",VLOOKUP(AT31,'シフト記号表（勤務時間帯）'!$C$6:$K$35,9,FALSE))</f>
        <v/>
      </c>
      <c r="AU32" s="378" t="str">
        <f>IF(AU31="","",VLOOKUP(AU31,'シフト記号表（勤務時間帯）'!$C$6:$K$35,9,FALSE))</f>
        <v/>
      </c>
      <c r="AV32" s="379" t="str">
        <f>IF(AV31="","",VLOOKUP(AV31,'シフト記号表（勤務時間帯）'!$C$6:$K$35,9,FALSE))</f>
        <v/>
      </c>
      <c r="AW32" s="379" t="str">
        <f>IF(AW31="","",VLOOKUP(AW31,'シフト記号表（勤務時間帯）'!$C$6:$K$35,9,FALSE))</f>
        <v/>
      </c>
      <c r="AX32" s="1153">
        <f>IF($BB$3="４週",SUM(S32:AT32),IF($BB$3="暦月",SUM(S32:AW32),""))</f>
        <v>0</v>
      </c>
      <c r="AY32" s="1154"/>
      <c r="AZ32" s="1155">
        <f>IF($BB$3="４週",AX32/4,IF($BB$3="暦月",'勤務形態一覧表（1枚版）'!AX32/('勤務形態一覧表（1枚版）'!$BB$8/7),""))</f>
        <v>0</v>
      </c>
      <c r="BA32" s="1156"/>
      <c r="BB32" s="1144"/>
      <c r="BC32" s="1145"/>
      <c r="BD32" s="1145"/>
      <c r="BE32" s="1145"/>
      <c r="BF32" s="1146"/>
    </row>
    <row r="33" spans="2:58" ht="20.25" customHeight="1" x14ac:dyDescent="0.15">
      <c r="B33" s="1083"/>
      <c r="C33" s="1192"/>
      <c r="D33" s="1193"/>
      <c r="E33" s="1194"/>
      <c r="F33" s="377">
        <f>C31</f>
        <v>0</v>
      </c>
      <c r="G33" s="1168"/>
      <c r="H33" s="1098"/>
      <c r="I33" s="1099"/>
      <c r="J33" s="1099"/>
      <c r="K33" s="1100"/>
      <c r="L33" s="1173"/>
      <c r="M33" s="1174"/>
      <c r="N33" s="1174"/>
      <c r="O33" s="1175"/>
      <c r="P33" s="1157" t="s">
        <v>539</v>
      </c>
      <c r="Q33" s="1158"/>
      <c r="R33" s="1159"/>
      <c r="S33" s="382" t="str">
        <f>IF(S31="","",VLOOKUP(S31,'シフト記号表（勤務時間帯）'!$C$6:$U$35,19,FALSE))</f>
        <v/>
      </c>
      <c r="T33" s="383" t="str">
        <f>IF(T31="","",VLOOKUP(T31,'シフト記号表（勤務時間帯）'!$C$6:$U$35,19,FALSE))</f>
        <v/>
      </c>
      <c r="U33" s="383" t="str">
        <f>IF(U31="","",VLOOKUP(U31,'シフト記号表（勤務時間帯）'!$C$6:$U$35,19,FALSE))</f>
        <v/>
      </c>
      <c r="V33" s="383" t="str">
        <f>IF(V31="","",VLOOKUP(V31,'シフト記号表（勤務時間帯）'!$C$6:$U$35,19,FALSE))</f>
        <v/>
      </c>
      <c r="W33" s="383" t="str">
        <f>IF(W31="","",VLOOKUP(W31,'シフト記号表（勤務時間帯）'!$C$6:$U$35,19,FALSE))</f>
        <v/>
      </c>
      <c r="X33" s="383" t="str">
        <f>IF(X31="","",VLOOKUP(X31,'シフト記号表（勤務時間帯）'!$C$6:$U$35,19,FALSE))</f>
        <v/>
      </c>
      <c r="Y33" s="384" t="str">
        <f>IF(Y31="","",VLOOKUP(Y31,'シフト記号表（勤務時間帯）'!$C$6:$U$35,19,FALSE))</f>
        <v/>
      </c>
      <c r="Z33" s="382" t="str">
        <f>IF(Z31="","",VLOOKUP(Z31,'シフト記号表（勤務時間帯）'!$C$6:$U$35,19,FALSE))</f>
        <v/>
      </c>
      <c r="AA33" s="383" t="str">
        <f>IF(AA31="","",VLOOKUP(AA31,'シフト記号表（勤務時間帯）'!$C$6:$U$35,19,FALSE))</f>
        <v/>
      </c>
      <c r="AB33" s="383" t="str">
        <f>IF(AB31="","",VLOOKUP(AB31,'シフト記号表（勤務時間帯）'!$C$6:$U$35,19,FALSE))</f>
        <v/>
      </c>
      <c r="AC33" s="383" t="str">
        <f>IF(AC31="","",VLOOKUP(AC31,'シフト記号表（勤務時間帯）'!$C$6:$U$35,19,FALSE))</f>
        <v/>
      </c>
      <c r="AD33" s="383" t="str">
        <f>IF(AD31="","",VLOOKUP(AD31,'シフト記号表（勤務時間帯）'!$C$6:$U$35,19,FALSE))</f>
        <v/>
      </c>
      <c r="AE33" s="383" t="str">
        <f>IF(AE31="","",VLOOKUP(AE31,'シフト記号表（勤務時間帯）'!$C$6:$U$35,19,FALSE))</f>
        <v/>
      </c>
      <c r="AF33" s="384" t="str">
        <f>IF(AF31="","",VLOOKUP(AF31,'シフト記号表（勤務時間帯）'!$C$6:$U$35,19,FALSE))</f>
        <v/>
      </c>
      <c r="AG33" s="382" t="str">
        <f>IF(AG31="","",VLOOKUP(AG31,'シフト記号表（勤務時間帯）'!$C$6:$U$35,19,FALSE))</f>
        <v/>
      </c>
      <c r="AH33" s="383" t="str">
        <f>IF(AH31="","",VLOOKUP(AH31,'シフト記号表（勤務時間帯）'!$C$6:$U$35,19,FALSE))</f>
        <v/>
      </c>
      <c r="AI33" s="383" t="str">
        <f>IF(AI31="","",VLOOKUP(AI31,'シフト記号表（勤務時間帯）'!$C$6:$U$35,19,FALSE))</f>
        <v/>
      </c>
      <c r="AJ33" s="383" t="str">
        <f>IF(AJ31="","",VLOOKUP(AJ31,'シフト記号表（勤務時間帯）'!$C$6:$U$35,19,FALSE))</f>
        <v/>
      </c>
      <c r="AK33" s="383" t="str">
        <f>IF(AK31="","",VLOOKUP(AK31,'シフト記号表（勤務時間帯）'!$C$6:$U$35,19,FALSE))</f>
        <v/>
      </c>
      <c r="AL33" s="383" t="str">
        <f>IF(AL31="","",VLOOKUP(AL31,'シフト記号表（勤務時間帯）'!$C$6:$U$35,19,FALSE))</f>
        <v/>
      </c>
      <c r="AM33" s="384" t="str">
        <f>IF(AM31="","",VLOOKUP(AM31,'シフト記号表（勤務時間帯）'!$C$6:$U$35,19,FALSE))</f>
        <v/>
      </c>
      <c r="AN33" s="382" t="str">
        <f>IF(AN31="","",VLOOKUP(AN31,'シフト記号表（勤務時間帯）'!$C$6:$U$35,19,FALSE))</f>
        <v/>
      </c>
      <c r="AO33" s="383" t="str">
        <f>IF(AO31="","",VLOOKUP(AO31,'シフト記号表（勤務時間帯）'!$C$6:$U$35,19,FALSE))</f>
        <v/>
      </c>
      <c r="AP33" s="383" t="str">
        <f>IF(AP31="","",VLOOKUP(AP31,'シフト記号表（勤務時間帯）'!$C$6:$U$35,19,FALSE))</f>
        <v/>
      </c>
      <c r="AQ33" s="383" t="str">
        <f>IF(AQ31="","",VLOOKUP(AQ31,'シフト記号表（勤務時間帯）'!$C$6:$U$35,19,FALSE))</f>
        <v/>
      </c>
      <c r="AR33" s="383" t="str">
        <f>IF(AR31="","",VLOOKUP(AR31,'シフト記号表（勤務時間帯）'!$C$6:$U$35,19,FALSE))</f>
        <v/>
      </c>
      <c r="AS33" s="383" t="str">
        <f>IF(AS31="","",VLOOKUP(AS31,'シフト記号表（勤務時間帯）'!$C$6:$U$35,19,FALSE))</f>
        <v/>
      </c>
      <c r="AT33" s="384" t="str">
        <f>IF(AT31="","",VLOOKUP(AT31,'シフト記号表（勤務時間帯）'!$C$6:$U$35,19,FALSE))</f>
        <v/>
      </c>
      <c r="AU33" s="382" t="str">
        <f>IF(AU31="","",VLOOKUP(AU31,'シフト記号表（勤務時間帯）'!$C$6:$U$35,19,FALSE))</f>
        <v/>
      </c>
      <c r="AV33" s="383" t="str">
        <f>IF(AV31="","",VLOOKUP(AV31,'シフト記号表（勤務時間帯）'!$C$6:$U$35,19,FALSE))</f>
        <v/>
      </c>
      <c r="AW33" s="383" t="str">
        <f>IF(AW31="","",VLOOKUP(AW31,'シフト記号表（勤務時間帯）'!$C$6:$U$35,19,FALSE))</f>
        <v/>
      </c>
      <c r="AX33" s="1160">
        <f>IF($BB$3="４週",SUM(S33:AT33),IF($BB$3="暦月",SUM(S33:AW33),""))</f>
        <v>0</v>
      </c>
      <c r="AY33" s="1161"/>
      <c r="AZ33" s="1162">
        <f>IF($BB$3="４週",AX33/4,IF($BB$3="暦月",'勤務形態一覧表（1枚版）'!AX33/('勤務形態一覧表（1枚版）'!$BB$8/7),""))</f>
        <v>0</v>
      </c>
      <c r="BA33" s="1163"/>
      <c r="BB33" s="1147"/>
      <c r="BC33" s="1148"/>
      <c r="BD33" s="1148"/>
      <c r="BE33" s="1148"/>
      <c r="BF33" s="1149"/>
    </row>
    <row r="34" spans="2:58" ht="20.25" customHeight="1" x14ac:dyDescent="0.15">
      <c r="B34" s="1083">
        <f>B31+1</f>
        <v>5</v>
      </c>
      <c r="C34" s="1186"/>
      <c r="D34" s="1187"/>
      <c r="E34" s="1188"/>
      <c r="F34" s="385"/>
      <c r="G34" s="1167"/>
      <c r="H34" s="1169"/>
      <c r="I34" s="1099"/>
      <c r="J34" s="1099"/>
      <c r="K34" s="1100"/>
      <c r="L34" s="1170"/>
      <c r="M34" s="1171"/>
      <c r="N34" s="1171"/>
      <c r="O34" s="1172"/>
      <c r="P34" s="1176" t="s">
        <v>820</v>
      </c>
      <c r="Q34" s="1177"/>
      <c r="R34" s="1178"/>
      <c r="S34" s="374"/>
      <c r="T34" s="375"/>
      <c r="U34" s="375"/>
      <c r="V34" s="375"/>
      <c r="W34" s="375"/>
      <c r="X34" s="375"/>
      <c r="Y34" s="376"/>
      <c r="Z34" s="374"/>
      <c r="AA34" s="375"/>
      <c r="AB34" s="375"/>
      <c r="AC34" s="375"/>
      <c r="AD34" s="375"/>
      <c r="AE34" s="375"/>
      <c r="AF34" s="376"/>
      <c r="AG34" s="374"/>
      <c r="AH34" s="375"/>
      <c r="AI34" s="375"/>
      <c r="AJ34" s="375"/>
      <c r="AK34" s="375"/>
      <c r="AL34" s="375"/>
      <c r="AM34" s="376"/>
      <c r="AN34" s="374"/>
      <c r="AO34" s="375"/>
      <c r="AP34" s="375"/>
      <c r="AQ34" s="375"/>
      <c r="AR34" s="375"/>
      <c r="AS34" s="375"/>
      <c r="AT34" s="376"/>
      <c r="AU34" s="374"/>
      <c r="AV34" s="375"/>
      <c r="AW34" s="375"/>
      <c r="AX34" s="1179"/>
      <c r="AY34" s="1180"/>
      <c r="AZ34" s="1181"/>
      <c r="BA34" s="1182"/>
      <c r="BB34" s="1183"/>
      <c r="BC34" s="1184"/>
      <c r="BD34" s="1184"/>
      <c r="BE34" s="1184"/>
      <c r="BF34" s="1185"/>
    </row>
    <row r="35" spans="2:58" ht="20.25" customHeight="1" x14ac:dyDescent="0.15">
      <c r="B35" s="1083"/>
      <c r="C35" s="1189"/>
      <c r="D35" s="1190"/>
      <c r="E35" s="1191"/>
      <c r="F35" s="377"/>
      <c r="G35" s="1094"/>
      <c r="H35" s="1098"/>
      <c r="I35" s="1099"/>
      <c r="J35" s="1099"/>
      <c r="K35" s="1100"/>
      <c r="L35" s="1104"/>
      <c r="M35" s="1105"/>
      <c r="N35" s="1105"/>
      <c r="O35" s="1106"/>
      <c r="P35" s="1150" t="s">
        <v>538</v>
      </c>
      <c r="Q35" s="1151"/>
      <c r="R35" s="1152"/>
      <c r="S35" s="378" t="str">
        <f>IF(S34="","",VLOOKUP(S34,'シフト記号表（勤務時間帯）'!$C$6:$K$35,9,FALSE))</f>
        <v/>
      </c>
      <c r="T35" s="379" t="str">
        <f>IF(T34="","",VLOOKUP(T34,'シフト記号表（勤務時間帯）'!$C$6:$K$35,9,FALSE))</f>
        <v/>
      </c>
      <c r="U35" s="379" t="str">
        <f>IF(U34="","",VLOOKUP(U34,'シフト記号表（勤務時間帯）'!$C$6:$K$35,9,FALSE))</f>
        <v/>
      </c>
      <c r="V35" s="379" t="str">
        <f>IF(V34="","",VLOOKUP(V34,'シフト記号表（勤務時間帯）'!$C$6:$K$35,9,FALSE))</f>
        <v/>
      </c>
      <c r="W35" s="379" t="str">
        <f>IF(W34="","",VLOOKUP(W34,'シフト記号表（勤務時間帯）'!$C$6:$K$35,9,FALSE))</f>
        <v/>
      </c>
      <c r="X35" s="379" t="str">
        <f>IF(X34="","",VLOOKUP(X34,'シフト記号表（勤務時間帯）'!$C$6:$K$35,9,FALSE))</f>
        <v/>
      </c>
      <c r="Y35" s="380" t="str">
        <f>IF(Y34="","",VLOOKUP(Y34,'シフト記号表（勤務時間帯）'!$C$6:$K$35,9,FALSE))</f>
        <v/>
      </c>
      <c r="Z35" s="378" t="str">
        <f>IF(Z34="","",VLOOKUP(Z34,'シフト記号表（勤務時間帯）'!$C$6:$K$35,9,FALSE))</f>
        <v/>
      </c>
      <c r="AA35" s="379" t="str">
        <f>IF(AA34="","",VLOOKUP(AA34,'シフト記号表（勤務時間帯）'!$C$6:$K$35,9,FALSE))</f>
        <v/>
      </c>
      <c r="AB35" s="379" t="str">
        <f>IF(AB34="","",VLOOKUP(AB34,'シフト記号表（勤務時間帯）'!$C$6:$K$35,9,FALSE))</f>
        <v/>
      </c>
      <c r="AC35" s="379" t="str">
        <f>IF(AC34="","",VLOOKUP(AC34,'シフト記号表（勤務時間帯）'!$C$6:$K$35,9,FALSE))</f>
        <v/>
      </c>
      <c r="AD35" s="379" t="str">
        <f>IF(AD34="","",VLOOKUP(AD34,'シフト記号表（勤務時間帯）'!$C$6:$K$35,9,FALSE))</f>
        <v/>
      </c>
      <c r="AE35" s="379" t="str">
        <f>IF(AE34="","",VLOOKUP(AE34,'シフト記号表（勤務時間帯）'!$C$6:$K$35,9,FALSE))</f>
        <v/>
      </c>
      <c r="AF35" s="380" t="str">
        <f>IF(AF34="","",VLOOKUP(AF34,'シフト記号表（勤務時間帯）'!$C$6:$K$35,9,FALSE))</f>
        <v/>
      </c>
      <c r="AG35" s="378" t="str">
        <f>IF(AG34="","",VLOOKUP(AG34,'シフト記号表（勤務時間帯）'!$C$6:$K$35,9,FALSE))</f>
        <v/>
      </c>
      <c r="AH35" s="379" t="str">
        <f>IF(AH34="","",VLOOKUP(AH34,'シフト記号表（勤務時間帯）'!$C$6:$K$35,9,FALSE))</f>
        <v/>
      </c>
      <c r="AI35" s="379" t="str">
        <f>IF(AI34="","",VLOOKUP(AI34,'シフト記号表（勤務時間帯）'!$C$6:$K$35,9,FALSE))</f>
        <v/>
      </c>
      <c r="AJ35" s="379" t="str">
        <f>IF(AJ34="","",VLOOKUP(AJ34,'シフト記号表（勤務時間帯）'!$C$6:$K$35,9,FALSE))</f>
        <v/>
      </c>
      <c r="AK35" s="379" t="str">
        <f>IF(AK34="","",VLOOKUP(AK34,'シフト記号表（勤務時間帯）'!$C$6:$K$35,9,FALSE))</f>
        <v/>
      </c>
      <c r="AL35" s="379" t="str">
        <f>IF(AL34="","",VLOOKUP(AL34,'シフト記号表（勤務時間帯）'!$C$6:$K$35,9,FALSE))</f>
        <v/>
      </c>
      <c r="AM35" s="380" t="str">
        <f>IF(AM34="","",VLOOKUP(AM34,'シフト記号表（勤務時間帯）'!$C$6:$K$35,9,FALSE))</f>
        <v/>
      </c>
      <c r="AN35" s="378" t="str">
        <f>IF(AN34="","",VLOOKUP(AN34,'シフト記号表（勤務時間帯）'!$C$6:$K$35,9,FALSE))</f>
        <v/>
      </c>
      <c r="AO35" s="379" t="str">
        <f>IF(AO34="","",VLOOKUP(AO34,'シフト記号表（勤務時間帯）'!$C$6:$K$35,9,FALSE))</f>
        <v/>
      </c>
      <c r="AP35" s="379" t="str">
        <f>IF(AP34="","",VLOOKUP(AP34,'シフト記号表（勤務時間帯）'!$C$6:$K$35,9,FALSE))</f>
        <v/>
      </c>
      <c r="AQ35" s="379" t="str">
        <f>IF(AQ34="","",VLOOKUP(AQ34,'シフト記号表（勤務時間帯）'!$C$6:$K$35,9,FALSE))</f>
        <v/>
      </c>
      <c r="AR35" s="379" t="str">
        <f>IF(AR34="","",VLOOKUP(AR34,'シフト記号表（勤務時間帯）'!$C$6:$K$35,9,FALSE))</f>
        <v/>
      </c>
      <c r="AS35" s="379" t="str">
        <f>IF(AS34="","",VLOOKUP(AS34,'シフト記号表（勤務時間帯）'!$C$6:$K$35,9,FALSE))</f>
        <v/>
      </c>
      <c r="AT35" s="380" t="str">
        <f>IF(AT34="","",VLOOKUP(AT34,'シフト記号表（勤務時間帯）'!$C$6:$K$35,9,FALSE))</f>
        <v/>
      </c>
      <c r="AU35" s="378" t="str">
        <f>IF(AU34="","",VLOOKUP(AU34,'シフト記号表（勤務時間帯）'!$C$6:$K$35,9,FALSE))</f>
        <v/>
      </c>
      <c r="AV35" s="379" t="str">
        <f>IF(AV34="","",VLOOKUP(AV34,'シフト記号表（勤務時間帯）'!$C$6:$K$35,9,FALSE))</f>
        <v/>
      </c>
      <c r="AW35" s="379" t="str">
        <f>IF(AW34="","",VLOOKUP(AW34,'シフト記号表（勤務時間帯）'!$C$6:$K$35,9,FALSE))</f>
        <v/>
      </c>
      <c r="AX35" s="1153">
        <f>IF($BB$3="４週",SUM(S35:AT35),IF($BB$3="暦月",SUM(S35:AW35),""))</f>
        <v>0</v>
      </c>
      <c r="AY35" s="1154"/>
      <c r="AZ35" s="1155">
        <f>IF($BB$3="４週",AX35/4,IF($BB$3="暦月",'勤務形態一覧表（1枚版）'!AX35/('勤務形態一覧表（1枚版）'!$BB$8/7),""))</f>
        <v>0</v>
      </c>
      <c r="BA35" s="1156"/>
      <c r="BB35" s="1144"/>
      <c r="BC35" s="1145"/>
      <c r="BD35" s="1145"/>
      <c r="BE35" s="1145"/>
      <c r="BF35" s="1146"/>
    </row>
    <row r="36" spans="2:58" ht="20.25" customHeight="1" x14ac:dyDescent="0.15">
      <c r="B36" s="1083"/>
      <c r="C36" s="1192"/>
      <c r="D36" s="1193"/>
      <c r="E36" s="1194"/>
      <c r="F36" s="377">
        <f>C34</f>
        <v>0</v>
      </c>
      <c r="G36" s="1168"/>
      <c r="H36" s="1098"/>
      <c r="I36" s="1099"/>
      <c r="J36" s="1099"/>
      <c r="K36" s="1100"/>
      <c r="L36" s="1173"/>
      <c r="M36" s="1174"/>
      <c r="N36" s="1174"/>
      <c r="O36" s="1175"/>
      <c r="P36" s="1157" t="s">
        <v>539</v>
      </c>
      <c r="Q36" s="1158"/>
      <c r="R36" s="1159"/>
      <c r="S36" s="382" t="str">
        <f>IF(S34="","",VLOOKUP(S34,'シフト記号表（勤務時間帯）'!$C$6:$U$35,19,FALSE))</f>
        <v/>
      </c>
      <c r="T36" s="383" t="str">
        <f>IF(T34="","",VLOOKUP(T34,'シフト記号表（勤務時間帯）'!$C$6:$U$35,19,FALSE))</f>
        <v/>
      </c>
      <c r="U36" s="383" t="str">
        <f>IF(U34="","",VLOOKUP(U34,'シフト記号表（勤務時間帯）'!$C$6:$U$35,19,FALSE))</f>
        <v/>
      </c>
      <c r="V36" s="383" t="str">
        <f>IF(V34="","",VLOOKUP(V34,'シフト記号表（勤務時間帯）'!$C$6:$U$35,19,FALSE))</f>
        <v/>
      </c>
      <c r="W36" s="383" t="str">
        <f>IF(W34="","",VLOOKUP(W34,'シフト記号表（勤務時間帯）'!$C$6:$U$35,19,FALSE))</f>
        <v/>
      </c>
      <c r="X36" s="383" t="str">
        <f>IF(X34="","",VLOOKUP(X34,'シフト記号表（勤務時間帯）'!$C$6:$U$35,19,FALSE))</f>
        <v/>
      </c>
      <c r="Y36" s="384" t="str">
        <f>IF(Y34="","",VLOOKUP(Y34,'シフト記号表（勤務時間帯）'!$C$6:$U$35,19,FALSE))</f>
        <v/>
      </c>
      <c r="Z36" s="382" t="str">
        <f>IF(Z34="","",VLOOKUP(Z34,'シフト記号表（勤務時間帯）'!$C$6:$U$35,19,FALSE))</f>
        <v/>
      </c>
      <c r="AA36" s="383" t="str">
        <f>IF(AA34="","",VLOOKUP(AA34,'シフト記号表（勤務時間帯）'!$C$6:$U$35,19,FALSE))</f>
        <v/>
      </c>
      <c r="AB36" s="383" t="str">
        <f>IF(AB34="","",VLOOKUP(AB34,'シフト記号表（勤務時間帯）'!$C$6:$U$35,19,FALSE))</f>
        <v/>
      </c>
      <c r="AC36" s="383" t="str">
        <f>IF(AC34="","",VLOOKUP(AC34,'シフト記号表（勤務時間帯）'!$C$6:$U$35,19,FALSE))</f>
        <v/>
      </c>
      <c r="AD36" s="383" t="str">
        <f>IF(AD34="","",VLOOKUP(AD34,'シフト記号表（勤務時間帯）'!$C$6:$U$35,19,FALSE))</f>
        <v/>
      </c>
      <c r="AE36" s="383" t="str">
        <f>IF(AE34="","",VLOOKUP(AE34,'シフト記号表（勤務時間帯）'!$C$6:$U$35,19,FALSE))</f>
        <v/>
      </c>
      <c r="AF36" s="384" t="str">
        <f>IF(AF34="","",VLOOKUP(AF34,'シフト記号表（勤務時間帯）'!$C$6:$U$35,19,FALSE))</f>
        <v/>
      </c>
      <c r="AG36" s="382" t="str">
        <f>IF(AG34="","",VLOOKUP(AG34,'シフト記号表（勤務時間帯）'!$C$6:$U$35,19,FALSE))</f>
        <v/>
      </c>
      <c r="AH36" s="383" t="str">
        <f>IF(AH34="","",VLOOKUP(AH34,'シフト記号表（勤務時間帯）'!$C$6:$U$35,19,FALSE))</f>
        <v/>
      </c>
      <c r="AI36" s="383" t="str">
        <f>IF(AI34="","",VLOOKUP(AI34,'シフト記号表（勤務時間帯）'!$C$6:$U$35,19,FALSE))</f>
        <v/>
      </c>
      <c r="AJ36" s="383" t="str">
        <f>IF(AJ34="","",VLOOKUP(AJ34,'シフト記号表（勤務時間帯）'!$C$6:$U$35,19,FALSE))</f>
        <v/>
      </c>
      <c r="AK36" s="383" t="str">
        <f>IF(AK34="","",VLOOKUP(AK34,'シフト記号表（勤務時間帯）'!$C$6:$U$35,19,FALSE))</f>
        <v/>
      </c>
      <c r="AL36" s="383" t="str">
        <f>IF(AL34="","",VLOOKUP(AL34,'シフト記号表（勤務時間帯）'!$C$6:$U$35,19,FALSE))</f>
        <v/>
      </c>
      <c r="AM36" s="384" t="str">
        <f>IF(AM34="","",VLOOKUP(AM34,'シフト記号表（勤務時間帯）'!$C$6:$U$35,19,FALSE))</f>
        <v/>
      </c>
      <c r="AN36" s="382" t="str">
        <f>IF(AN34="","",VLOOKUP(AN34,'シフト記号表（勤務時間帯）'!$C$6:$U$35,19,FALSE))</f>
        <v/>
      </c>
      <c r="AO36" s="383" t="str">
        <f>IF(AO34="","",VLOOKUP(AO34,'シフト記号表（勤務時間帯）'!$C$6:$U$35,19,FALSE))</f>
        <v/>
      </c>
      <c r="AP36" s="383" t="str">
        <f>IF(AP34="","",VLOOKUP(AP34,'シフト記号表（勤務時間帯）'!$C$6:$U$35,19,FALSE))</f>
        <v/>
      </c>
      <c r="AQ36" s="383" t="str">
        <f>IF(AQ34="","",VLOOKUP(AQ34,'シフト記号表（勤務時間帯）'!$C$6:$U$35,19,FALSE))</f>
        <v/>
      </c>
      <c r="AR36" s="383" t="str">
        <f>IF(AR34="","",VLOOKUP(AR34,'シフト記号表（勤務時間帯）'!$C$6:$U$35,19,FALSE))</f>
        <v/>
      </c>
      <c r="AS36" s="383" t="str">
        <f>IF(AS34="","",VLOOKUP(AS34,'シフト記号表（勤務時間帯）'!$C$6:$U$35,19,FALSE))</f>
        <v/>
      </c>
      <c r="AT36" s="384" t="str">
        <f>IF(AT34="","",VLOOKUP(AT34,'シフト記号表（勤務時間帯）'!$C$6:$U$35,19,FALSE))</f>
        <v/>
      </c>
      <c r="AU36" s="382" t="str">
        <f>IF(AU34="","",VLOOKUP(AU34,'シフト記号表（勤務時間帯）'!$C$6:$U$35,19,FALSE))</f>
        <v/>
      </c>
      <c r="AV36" s="383" t="str">
        <f>IF(AV34="","",VLOOKUP(AV34,'シフト記号表（勤務時間帯）'!$C$6:$U$35,19,FALSE))</f>
        <v/>
      </c>
      <c r="AW36" s="383" t="str">
        <f>IF(AW34="","",VLOOKUP(AW34,'シフト記号表（勤務時間帯）'!$C$6:$U$35,19,FALSE))</f>
        <v/>
      </c>
      <c r="AX36" s="1160">
        <f>IF($BB$3="４週",SUM(S36:AT36),IF($BB$3="暦月",SUM(S36:AW36),""))</f>
        <v>0</v>
      </c>
      <c r="AY36" s="1161"/>
      <c r="AZ36" s="1162">
        <f>IF($BB$3="４週",AX36/4,IF($BB$3="暦月",'勤務形態一覧表（1枚版）'!AX36/('勤務形態一覧表（1枚版）'!$BB$8/7),""))</f>
        <v>0</v>
      </c>
      <c r="BA36" s="1163"/>
      <c r="BB36" s="1147"/>
      <c r="BC36" s="1148"/>
      <c r="BD36" s="1148"/>
      <c r="BE36" s="1148"/>
      <c r="BF36" s="1149"/>
    </row>
    <row r="37" spans="2:58" ht="20.25" customHeight="1" x14ac:dyDescent="0.15">
      <c r="B37" s="1083">
        <f>B34+1</f>
        <v>6</v>
      </c>
      <c r="C37" s="1186"/>
      <c r="D37" s="1187"/>
      <c r="E37" s="1188"/>
      <c r="F37" s="385"/>
      <c r="G37" s="1167"/>
      <c r="H37" s="1169"/>
      <c r="I37" s="1099"/>
      <c r="J37" s="1099"/>
      <c r="K37" s="1100"/>
      <c r="L37" s="1170"/>
      <c r="M37" s="1171"/>
      <c r="N37" s="1171"/>
      <c r="O37" s="1172"/>
      <c r="P37" s="1176" t="s">
        <v>821</v>
      </c>
      <c r="Q37" s="1177"/>
      <c r="R37" s="1178"/>
      <c r="S37" s="374"/>
      <c r="T37" s="375"/>
      <c r="U37" s="375"/>
      <c r="V37" s="375"/>
      <c r="W37" s="375"/>
      <c r="X37" s="375"/>
      <c r="Y37" s="376"/>
      <c r="Z37" s="374"/>
      <c r="AA37" s="375"/>
      <c r="AB37" s="375"/>
      <c r="AC37" s="375"/>
      <c r="AD37" s="375"/>
      <c r="AE37" s="375"/>
      <c r="AF37" s="376"/>
      <c r="AG37" s="374"/>
      <c r="AH37" s="375"/>
      <c r="AI37" s="375"/>
      <c r="AJ37" s="375"/>
      <c r="AK37" s="375"/>
      <c r="AL37" s="375"/>
      <c r="AM37" s="376"/>
      <c r="AN37" s="374"/>
      <c r="AO37" s="375"/>
      <c r="AP37" s="375"/>
      <c r="AQ37" s="375"/>
      <c r="AR37" s="375"/>
      <c r="AS37" s="375"/>
      <c r="AT37" s="376"/>
      <c r="AU37" s="374"/>
      <c r="AV37" s="375"/>
      <c r="AW37" s="375"/>
      <c r="AX37" s="1179"/>
      <c r="AY37" s="1180"/>
      <c r="AZ37" s="1181"/>
      <c r="BA37" s="1182"/>
      <c r="BB37" s="1183"/>
      <c r="BC37" s="1184"/>
      <c r="BD37" s="1184"/>
      <c r="BE37" s="1184"/>
      <c r="BF37" s="1185"/>
    </row>
    <row r="38" spans="2:58" ht="20.25" customHeight="1" x14ac:dyDescent="0.15">
      <c r="B38" s="1083"/>
      <c r="C38" s="1189"/>
      <c r="D38" s="1190"/>
      <c r="E38" s="1191"/>
      <c r="F38" s="377"/>
      <c r="G38" s="1094"/>
      <c r="H38" s="1098"/>
      <c r="I38" s="1099"/>
      <c r="J38" s="1099"/>
      <c r="K38" s="1100"/>
      <c r="L38" s="1104"/>
      <c r="M38" s="1105"/>
      <c r="N38" s="1105"/>
      <c r="O38" s="1106"/>
      <c r="P38" s="1150" t="s">
        <v>538</v>
      </c>
      <c r="Q38" s="1151"/>
      <c r="R38" s="1152"/>
      <c r="S38" s="378" t="str">
        <f>IF(S37="","",VLOOKUP(S37,'シフト記号表（勤務時間帯）'!$C$6:$K$35,9,FALSE))</f>
        <v/>
      </c>
      <c r="T38" s="379" t="str">
        <f>IF(T37="","",VLOOKUP(T37,'シフト記号表（勤務時間帯）'!$C$6:$K$35,9,FALSE))</f>
        <v/>
      </c>
      <c r="U38" s="379" t="str">
        <f>IF(U37="","",VLOOKUP(U37,'シフト記号表（勤務時間帯）'!$C$6:$K$35,9,FALSE))</f>
        <v/>
      </c>
      <c r="V38" s="379" t="str">
        <f>IF(V37="","",VLOOKUP(V37,'シフト記号表（勤務時間帯）'!$C$6:$K$35,9,FALSE))</f>
        <v/>
      </c>
      <c r="W38" s="379" t="str">
        <f>IF(W37="","",VLOOKUP(W37,'シフト記号表（勤務時間帯）'!$C$6:$K$35,9,FALSE))</f>
        <v/>
      </c>
      <c r="X38" s="379" t="str">
        <f>IF(X37="","",VLOOKUP(X37,'シフト記号表（勤務時間帯）'!$C$6:$K$35,9,FALSE))</f>
        <v/>
      </c>
      <c r="Y38" s="380" t="str">
        <f>IF(Y37="","",VLOOKUP(Y37,'シフト記号表（勤務時間帯）'!$C$6:$K$35,9,FALSE))</f>
        <v/>
      </c>
      <c r="Z38" s="378" t="str">
        <f>IF(Z37="","",VLOOKUP(Z37,'シフト記号表（勤務時間帯）'!$C$6:$K$35,9,FALSE))</f>
        <v/>
      </c>
      <c r="AA38" s="379" t="str">
        <f>IF(AA37="","",VLOOKUP(AA37,'シフト記号表（勤務時間帯）'!$C$6:$K$35,9,FALSE))</f>
        <v/>
      </c>
      <c r="AB38" s="379" t="str">
        <f>IF(AB37="","",VLOOKUP(AB37,'シフト記号表（勤務時間帯）'!$C$6:$K$35,9,FALSE))</f>
        <v/>
      </c>
      <c r="AC38" s="379" t="str">
        <f>IF(AC37="","",VLOOKUP(AC37,'シフト記号表（勤務時間帯）'!$C$6:$K$35,9,FALSE))</f>
        <v/>
      </c>
      <c r="AD38" s="379" t="str">
        <f>IF(AD37="","",VLOOKUP(AD37,'シフト記号表（勤務時間帯）'!$C$6:$K$35,9,FALSE))</f>
        <v/>
      </c>
      <c r="AE38" s="379" t="str">
        <f>IF(AE37="","",VLOOKUP(AE37,'シフト記号表（勤務時間帯）'!$C$6:$K$35,9,FALSE))</f>
        <v/>
      </c>
      <c r="AF38" s="380" t="str">
        <f>IF(AF37="","",VLOOKUP(AF37,'シフト記号表（勤務時間帯）'!$C$6:$K$35,9,FALSE))</f>
        <v/>
      </c>
      <c r="AG38" s="378" t="str">
        <f>IF(AG37="","",VLOOKUP(AG37,'シフト記号表（勤務時間帯）'!$C$6:$K$35,9,FALSE))</f>
        <v/>
      </c>
      <c r="AH38" s="379" t="str">
        <f>IF(AH37="","",VLOOKUP(AH37,'シフト記号表（勤務時間帯）'!$C$6:$K$35,9,FALSE))</f>
        <v/>
      </c>
      <c r="AI38" s="379" t="str">
        <f>IF(AI37="","",VLOOKUP(AI37,'シフト記号表（勤務時間帯）'!$C$6:$K$35,9,FALSE))</f>
        <v/>
      </c>
      <c r="AJ38" s="379" t="str">
        <f>IF(AJ37="","",VLOOKUP(AJ37,'シフト記号表（勤務時間帯）'!$C$6:$K$35,9,FALSE))</f>
        <v/>
      </c>
      <c r="AK38" s="379" t="str">
        <f>IF(AK37="","",VLOOKUP(AK37,'シフト記号表（勤務時間帯）'!$C$6:$K$35,9,FALSE))</f>
        <v/>
      </c>
      <c r="AL38" s="379" t="str">
        <f>IF(AL37="","",VLOOKUP(AL37,'シフト記号表（勤務時間帯）'!$C$6:$K$35,9,FALSE))</f>
        <v/>
      </c>
      <c r="AM38" s="380" t="str">
        <f>IF(AM37="","",VLOOKUP(AM37,'シフト記号表（勤務時間帯）'!$C$6:$K$35,9,FALSE))</f>
        <v/>
      </c>
      <c r="AN38" s="378" t="str">
        <f>IF(AN37="","",VLOOKUP(AN37,'シフト記号表（勤務時間帯）'!$C$6:$K$35,9,FALSE))</f>
        <v/>
      </c>
      <c r="AO38" s="379" t="str">
        <f>IF(AO37="","",VLOOKUP(AO37,'シフト記号表（勤務時間帯）'!$C$6:$K$35,9,FALSE))</f>
        <v/>
      </c>
      <c r="AP38" s="379" t="str">
        <f>IF(AP37="","",VLOOKUP(AP37,'シフト記号表（勤務時間帯）'!$C$6:$K$35,9,FALSE))</f>
        <v/>
      </c>
      <c r="AQ38" s="379" t="str">
        <f>IF(AQ37="","",VLOOKUP(AQ37,'シフト記号表（勤務時間帯）'!$C$6:$K$35,9,FALSE))</f>
        <v/>
      </c>
      <c r="AR38" s="379" t="str">
        <f>IF(AR37="","",VLOOKUP(AR37,'シフト記号表（勤務時間帯）'!$C$6:$K$35,9,FALSE))</f>
        <v/>
      </c>
      <c r="AS38" s="379" t="str">
        <f>IF(AS37="","",VLOOKUP(AS37,'シフト記号表（勤務時間帯）'!$C$6:$K$35,9,FALSE))</f>
        <v/>
      </c>
      <c r="AT38" s="380" t="str">
        <f>IF(AT37="","",VLOOKUP(AT37,'シフト記号表（勤務時間帯）'!$C$6:$K$35,9,FALSE))</f>
        <v/>
      </c>
      <c r="AU38" s="378" t="str">
        <f>IF(AU37="","",VLOOKUP(AU37,'シフト記号表（勤務時間帯）'!$C$6:$K$35,9,FALSE))</f>
        <v/>
      </c>
      <c r="AV38" s="379" t="str">
        <f>IF(AV37="","",VLOOKUP(AV37,'シフト記号表（勤務時間帯）'!$C$6:$K$35,9,FALSE))</f>
        <v/>
      </c>
      <c r="AW38" s="379" t="str">
        <f>IF(AW37="","",VLOOKUP(AW37,'シフト記号表（勤務時間帯）'!$C$6:$K$35,9,FALSE))</f>
        <v/>
      </c>
      <c r="AX38" s="1153">
        <f>IF($BB$3="４週",SUM(S38:AT38),IF($BB$3="暦月",SUM(S38:AW38),""))</f>
        <v>0</v>
      </c>
      <c r="AY38" s="1154"/>
      <c r="AZ38" s="1155">
        <f>IF($BB$3="４週",AX38/4,IF($BB$3="暦月",'勤務形態一覧表（1枚版）'!AX38/('勤務形態一覧表（1枚版）'!$BB$8/7),""))</f>
        <v>0</v>
      </c>
      <c r="BA38" s="1156"/>
      <c r="BB38" s="1144"/>
      <c r="BC38" s="1145"/>
      <c r="BD38" s="1145"/>
      <c r="BE38" s="1145"/>
      <c r="BF38" s="1146"/>
    </row>
    <row r="39" spans="2:58" ht="20.25" customHeight="1" x14ac:dyDescent="0.15">
      <c r="B39" s="1083"/>
      <c r="C39" s="1192"/>
      <c r="D39" s="1193"/>
      <c r="E39" s="1194"/>
      <c r="F39" s="377">
        <f>C37</f>
        <v>0</v>
      </c>
      <c r="G39" s="1168"/>
      <c r="H39" s="1098"/>
      <c r="I39" s="1099"/>
      <c r="J39" s="1099"/>
      <c r="K39" s="1100"/>
      <c r="L39" s="1173"/>
      <c r="M39" s="1174"/>
      <c r="N39" s="1174"/>
      <c r="O39" s="1175"/>
      <c r="P39" s="1157" t="s">
        <v>539</v>
      </c>
      <c r="Q39" s="1158"/>
      <c r="R39" s="1159"/>
      <c r="S39" s="382" t="str">
        <f>IF(S37="","",VLOOKUP(S37,'シフト記号表（勤務時間帯）'!$C$6:$U$35,19,FALSE))</f>
        <v/>
      </c>
      <c r="T39" s="383" t="str">
        <f>IF(T37="","",VLOOKUP(T37,'シフト記号表（勤務時間帯）'!$C$6:$U$35,19,FALSE))</f>
        <v/>
      </c>
      <c r="U39" s="383" t="str">
        <f>IF(U37="","",VLOOKUP(U37,'シフト記号表（勤務時間帯）'!$C$6:$U$35,19,FALSE))</f>
        <v/>
      </c>
      <c r="V39" s="383" t="str">
        <f>IF(V37="","",VLOOKUP(V37,'シフト記号表（勤務時間帯）'!$C$6:$U$35,19,FALSE))</f>
        <v/>
      </c>
      <c r="W39" s="383" t="str">
        <f>IF(W37="","",VLOOKUP(W37,'シフト記号表（勤務時間帯）'!$C$6:$U$35,19,FALSE))</f>
        <v/>
      </c>
      <c r="X39" s="383" t="str">
        <f>IF(X37="","",VLOOKUP(X37,'シフト記号表（勤務時間帯）'!$C$6:$U$35,19,FALSE))</f>
        <v/>
      </c>
      <c r="Y39" s="384" t="str">
        <f>IF(Y37="","",VLOOKUP(Y37,'シフト記号表（勤務時間帯）'!$C$6:$U$35,19,FALSE))</f>
        <v/>
      </c>
      <c r="Z39" s="382" t="str">
        <f>IF(Z37="","",VLOOKUP(Z37,'シフト記号表（勤務時間帯）'!$C$6:$U$35,19,FALSE))</f>
        <v/>
      </c>
      <c r="AA39" s="383" t="str">
        <f>IF(AA37="","",VLOOKUP(AA37,'シフト記号表（勤務時間帯）'!$C$6:$U$35,19,FALSE))</f>
        <v/>
      </c>
      <c r="AB39" s="383" t="str">
        <f>IF(AB37="","",VLOOKUP(AB37,'シフト記号表（勤務時間帯）'!$C$6:$U$35,19,FALSE))</f>
        <v/>
      </c>
      <c r="AC39" s="383" t="str">
        <f>IF(AC37="","",VLOOKUP(AC37,'シフト記号表（勤務時間帯）'!$C$6:$U$35,19,FALSE))</f>
        <v/>
      </c>
      <c r="AD39" s="383" t="str">
        <f>IF(AD37="","",VLOOKUP(AD37,'シフト記号表（勤務時間帯）'!$C$6:$U$35,19,FALSE))</f>
        <v/>
      </c>
      <c r="AE39" s="383" t="str">
        <f>IF(AE37="","",VLOOKUP(AE37,'シフト記号表（勤務時間帯）'!$C$6:$U$35,19,FALSE))</f>
        <v/>
      </c>
      <c r="AF39" s="384" t="str">
        <f>IF(AF37="","",VLOOKUP(AF37,'シフト記号表（勤務時間帯）'!$C$6:$U$35,19,FALSE))</f>
        <v/>
      </c>
      <c r="AG39" s="382" t="str">
        <f>IF(AG37="","",VLOOKUP(AG37,'シフト記号表（勤務時間帯）'!$C$6:$U$35,19,FALSE))</f>
        <v/>
      </c>
      <c r="AH39" s="383" t="str">
        <f>IF(AH37="","",VLOOKUP(AH37,'シフト記号表（勤務時間帯）'!$C$6:$U$35,19,FALSE))</f>
        <v/>
      </c>
      <c r="AI39" s="383" t="str">
        <f>IF(AI37="","",VLOOKUP(AI37,'シフト記号表（勤務時間帯）'!$C$6:$U$35,19,FALSE))</f>
        <v/>
      </c>
      <c r="AJ39" s="383" t="str">
        <f>IF(AJ37="","",VLOOKUP(AJ37,'シフト記号表（勤務時間帯）'!$C$6:$U$35,19,FALSE))</f>
        <v/>
      </c>
      <c r="AK39" s="383" t="str">
        <f>IF(AK37="","",VLOOKUP(AK37,'シフト記号表（勤務時間帯）'!$C$6:$U$35,19,FALSE))</f>
        <v/>
      </c>
      <c r="AL39" s="383" t="str">
        <f>IF(AL37="","",VLOOKUP(AL37,'シフト記号表（勤務時間帯）'!$C$6:$U$35,19,FALSE))</f>
        <v/>
      </c>
      <c r="AM39" s="384" t="str">
        <f>IF(AM37="","",VLOOKUP(AM37,'シフト記号表（勤務時間帯）'!$C$6:$U$35,19,FALSE))</f>
        <v/>
      </c>
      <c r="AN39" s="382" t="str">
        <f>IF(AN37="","",VLOOKUP(AN37,'シフト記号表（勤務時間帯）'!$C$6:$U$35,19,FALSE))</f>
        <v/>
      </c>
      <c r="AO39" s="383" t="str">
        <f>IF(AO37="","",VLOOKUP(AO37,'シフト記号表（勤務時間帯）'!$C$6:$U$35,19,FALSE))</f>
        <v/>
      </c>
      <c r="AP39" s="383" t="str">
        <f>IF(AP37="","",VLOOKUP(AP37,'シフト記号表（勤務時間帯）'!$C$6:$U$35,19,FALSE))</f>
        <v/>
      </c>
      <c r="AQ39" s="383" t="str">
        <f>IF(AQ37="","",VLOOKUP(AQ37,'シフト記号表（勤務時間帯）'!$C$6:$U$35,19,FALSE))</f>
        <v/>
      </c>
      <c r="AR39" s="383" t="str">
        <f>IF(AR37="","",VLOOKUP(AR37,'シフト記号表（勤務時間帯）'!$C$6:$U$35,19,FALSE))</f>
        <v/>
      </c>
      <c r="AS39" s="383" t="str">
        <f>IF(AS37="","",VLOOKUP(AS37,'シフト記号表（勤務時間帯）'!$C$6:$U$35,19,FALSE))</f>
        <v/>
      </c>
      <c r="AT39" s="384" t="str">
        <f>IF(AT37="","",VLOOKUP(AT37,'シフト記号表（勤務時間帯）'!$C$6:$U$35,19,FALSE))</f>
        <v/>
      </c>
      <c r="AU39" s="382" t="str">
        <f>IF(AU37="","",VLOOKUP(AU37,'シフト記号表（勤務時間帯）'!$C$6:$U$35,19,FALSE))</f>
        <v/>
      </c>
      <c r="AV39" s="383" t="str">
        <f>IF(AV37="","",VLOOKUP(AV37,'シフト記号表（勤務時間帯）'!$C$6:$U$35,19,FALSE))</f>
        <v/>
      </c>
      <c r="AW39" s="383" t="str">
        <f>IF(AW37="","",VLOOKUP(AW37,'シフト記号表（勤務時間帯）'!$C$6:$U$35,19,FALSE))</f>
        <v/>
      </c>
      <c r="AX39" s="1160">
        <f>IF($BB$3="４週",SUM(S39:AT39),IF($BB$3="暦月",SUM(S39:AW39),""))</f>
        <v>0</v>
      </c>
      <c r="AY39" s="1161"/>
      <c r="AZ39" s="1162">
        <f>IF($BB$3="４週",AX39/4,IF($BB$3="暦月",'勤務形態一覧表（1枚版）'!AX39/('勤務形態一覧表（1枚版）'!$BB$8/7),""))</f>
        <v>0</v>
      </c>
      <c r="BA39" s="1163"/>
      <c r="BB39" s="1147"/>
      <c r="BC39" s="1148"/>
      <c r="BD39" s="1148"/>
      <c r="BE39" s="1148"/>
      <c r="BF39" s="1149"/>
    </row>
    <row r="40" spans="2:58" ht="20.25" customHeight="1" x14ac:dyDescent="0.15">
      <c r="B40" s="1083">
        <f>B37+1</f>
        <v>7</v>
      </c>
      <c r="C40" s="1186"/>
      <c r="D40" s="1187"/>
      <c r="E40" s="1188"/>
      <c r="F40" s="385"/>
      <c r="G40" s="1167"/>
      <c r="H40" s="1169"/>
      <c r="I40" s="1099"/>
      <c r="J40" s="1099"/>
      <c r="K40" s="1100"/>
      <c r="L40" s="1170"/>
      <c r="M40" s="1171"/>
      <c r="N40" s="1171"/>
      <c r="O40" s="1172"/>
      <c r="P40" s="1176" t="s">
        <v>821</v>
      </c>
      <c r="Q40" s="1177"/>
      <c r="R40" s="1178"/>
      <c r="S40" s="374"/>
      <c r="T40" s="375"/>
      <c r="U40" s="375"/>
      <c r="V40" s="375"/>
      <c r="W40" s="375"/>
      <c r="X40" s="375"/>
      <c r="Y40" s="376"/>
      <c r="Z40" s="374"/>
      <c r="AA40" s="375"/>
      <c r="AB40" s="375"/>
      <c r="AC40" s="375"/>
      <c r="AD40" s="375"/>
      <c r="AE40" s="375"/>
      <c r="AF40" s="376"/>
      <c r="AG40" s="374"/>
      <c r="AH40" s="375"/>
      <c r="AI40" s="375"/>
      <c r="AJ40" s="375"/>
      <c r="AK40" s="375"/>
      <c r="AL40" s="375"/>
      <c r="AM40" s="376"/>
      <c r="AN40" s="374"/>
      <c r="AO40" s="375"/>
      <c r="AP40" s="375"/>
      <c r="AQ40" s="375"/>
      <c r="AR40" s="375"/>
      <c r="AS40" s="375"/>
      <c r="AT40" s="376"/>
      <c r="AU40" s="374"/>
      <c r="AV40" s="375"/>
      <c r="AW40" s="375"/>
      <c r="AX40" s="1179"/>
      <c r="AY40" s="1180"/>
      <c r="AZ40" s="1181"/>
      <c r="BA40" s="1182"/>
      <c r="BB40" s="1183"/>
      <c r="BC40" s="1184"/>
      <c r="BD40" s="1184"/>
      <c r="BE40" s="1184"/>
      <c r="BF40" s="1185"/>
    </row>
    <row r="41" spans="2:58" ht="20.25" customHeight="1" x14ac:dyDescent="0.15">
      <c r="B41" s="1083"/>
      <c r="C41" s="1189"/>
      <c r="D41" s="1190"/>
      <c r="E41" s="1191"/>
      <c r="F41" s="377"/>
      <c r="G41" s="1094"/>
      <c r="H41" s="1098"/>
      <c r="I41" s="1099"/>
      <c r="J41" s="1099"/>
      <c r="K41" s="1100"/>
      <c r="L41" s="1104"/>
      <c r="M41" s="1105"/>
      <c r="N41" s="1105"/>
      <c r="O41" s="1106"/>
      <c r="P41" s="1150" t="s">
        <v>538</v>
      </c>
      <c r="Q41" s="1151"/>
      <c r="R41" s="1152"/>
      <c r="S41" s="378" t="str">
        <f>IF(S40="","",VLOOKUP(S40,'シフト記号表（勤務時間帯）'!$C$6:$K$35,9,FALSE))</f>
        <v/>
      </c>
      <c r="T41" s="379" t="str">
        <f>IF(T40="","",VLOOKUP(T40,'シフト記号表（勤務時間帯）'!$C$6:$K$35,9,FALSE))</f>
        <v/>
      </c>
      <c r="U41" s="379" t="str">
        <f>IF(U40="","",VLOOKUP(U40,'シフト記号表（勤務時間帯）'!$C$6:$K$35,9,FALSE))</f>
        <v/>
      </c>
      <c r="V41" s="379" t="str">
        <f>IF(V40="","",VLOOKUP(V40,'シフト記号表（勤務時間帯）'!$C$6:$K$35,9,FALSE))</f>
        <v/>
      </c>
      <c r="W41" s="379" t="str">
        <f>IF(W40="","",VLOOKUP(W40,'シフト記号表（勤務時間帯）'!$C$6:$K$35,9,FALSE))</f>
        <v/>
      </c>
      <c r="X41" s="379" t="str">
        <f>IF(X40="","",VLOOKUP(X40,'シフト記号表（勤務時間帯）'!$C$6:$K$35,9,FALSE))</f>
        <v/>
      </c>
      <c r="Y41" s="380" t="str">
        <f>IF(Y40="","",VLOOKUP(Y40,'シフト記号表（勤務時間帯）'!$C$6:$K$35,9,FALSE))</f>
        <v/>
      </c>
      <c r="Z41" s="378" t="str">
        <f>IF(Z40="","",VLOOKUP(Z40,'シフト記号表（勤務時間帯）'!$C$6:$K$35,9,FALSE))</f>
        <v/>
      </c>
      <c r="AA41" s="379" t="str">
        <f>IF(AA40="","",VLOOKUP(AA40,'シフト記号表（勤務時間帯）'!$C$6:$K$35,9,FALSE))</f>
        <v/>
      </c>
      <c r="AB41" s="379" t="str">
        <f>IF(AB40="","",VLOOKUP(AB40,'シフト記号表（勤務時間帯）'!$C$6:$K$35,9,FALSE))</f>
        <v/>
      </c>
      <c r="AC41" s="379" t="str">
        <f>IF(AC40="","",VLOOKUP(AC40,'シフト記号表（勤務時間帯）'!$C$6:$K$35,9,FALSE))</f>
        <v/>
      </c>
      <c r="AD41" s="379" t="str">
        <f>IF(AD40="","",VLOOKUP(AD40,'シフト記号表（勤務時間帯）'!$C$6:$K$35,9,FALSE))</f>
        <v/>
      </c>
      <c r="AE41" s="379" t="str">
        <f>IF(AE40="","",VLOOKUP(AE40,'シフト記号表（勤務時間帯）'!$C$6:$K$35,9,FALSE))</f>
        <v/>
      </c>
      <c r="AF41" s="380" t="str">
        <f>IF(AF40="","",VLOOKUP(AF40,'シフト記号表（勤務時間帯）'!$C$6:$K$35,9,FALSE))</f>
        <v/>
      </c>
      <c r="AG41" s="378" t="str">
        <f>IF(AG40="","",VLOOKUP(AG40,'シフト記号表（勤務時間帯）'!$C$6:$K$35,9,FALSE))</f>
        <v/>
      </c>
      <c r="AH41" s="379" t="str">
        <f>IF(AH40="","",VLOOKUP(AH40,'シフト記号表（勤務時間帯）'!$C$6:$K$35,9,FALSE))</f>
        <v/>
      </c>
      <c r="AI41" s="379" t="str">
        <f>IF(AI40="","",VLOOKUP(AI40,'シフト記号表（勤務時間帯）'!$C$6:$K$35,9,FALSE))</f>
        <v/>
      </c>
      <c r="AJ41" s="379" t="str">
        <f>IF(AJ40="","",VLOOKUP(AJ40,'シフト記号表（勤務時間帯）'!$C$6:$K$35,9,FALSE))</f>
        <v/>
      </c>
      <c r="AK41" s="379" t="str">
        <f>IF(AK40="","",VLOOKUP(AK40,'シフト記号表（勤務時間帯）'!$C$6:$K$35,9,FALSE))</f>
        <v/>
      </c>
      <c r="AL41" s="379" t="str">
        <f>IF(AL40="","",VLOOKUP(AL40,'シフト記号表（勤務時間帯）'!$C$6:$K$35,9,FALSE))</f>
        <v/>
      </c>
      <c r="AM41" s="380" t="str">
        <f>IF(AM40="","",VLOOKUP(AM40,'シフト記号表（勤務時間帯）'!$C$6:$K$35,9,FALSE))</f>
        <v/>
      </c>
      <c r="AN41" s="378" t="str">
        <f>IF(AN40="","",VLOOKUP(AN40,'シフト記号表（勤務時間帯）'!$C$6:$K$35,9,FALSE))</f>
        <v/>
      </c>
      <c r="AO41" s="379" t="str">
        <f>IF(AO40="","",VLOOKUP(AO40,'シフト記号表（勤務時間帯）'!$C$6:$K$35,9,FALSE))</f>
        <v/>
      </c>
      <c r="AP41" s="379" t="str">
        <f>IF(AP40="","",VLOOKUP(AP40,'シフト記号表（勤務時間帯）'!$C$6:$K$35,9,FALSE))</f>
        <v/>
      </c>
      <c r="AQ41" s="379" t="str">
        <f>IF(AQ40="","",VLOOKUP(AQ40,'シフト記号表（勤務時間帯）'!$C$6:$K$35,9,FALSE))</f>
        <v/>
      </c>
      <c r="AR41" s="379" t="str">
        <f>IF(AR40="","",VLOOKUP(AR40,'シフト記号表（勤務時間帯）'!$C$6:$K$35,9,FALSE))</f>
        <v/>
      </c>
      <c r="AS41" s="379" t="str">
        <f>IF(AS40="","",VLOOKUP(AS40,'シフト記号表（勤務時間帯）'!$C$6:$K$35,9,FALSE))</f>
        <v/>
      </c>
      <c r="AT41" s="380" t="str">
        <f>IF(AT40="","",VLOOKUP(AT40,'シフト記号表（勤務時間帯）'!$C$6:$K$35,9,FALSE))</f>
        <v/>
      </c>
      <c r="AU41" s="378" t="str">
        <f>IF(AU40="","",VLOOKUP(AU40,'シフト記号表（勤務時間帯）'!$C$6:$K$35,9,FALSE))</f>
        <v/>
      </c>
      <c r="AV41" s="379" t="str">
        <f>IF(AV40="","",VLOOKUP(AV40,'シフト記号表（勤務時間帯）'!$C$6:$K$35,9,FALSE))</f>
        <v/>
      </c>
      <c r="AW41" s="379" t="str">
        <f>IF(AW40="","",VLOOKUP(AW40,'シフト記号表（勤務時間帯）'!$C$6:$K$35,9,FALSE))</f>
        <v/>
      </c>
      <c r="AX41" s="1153">
        <f>IF($BB$3="４週",SUM(S41:AT41),IF($BB$3="暦月",SUM(S41:AW41),""))</f>
        <v>0</v>
      </c>
      <c r="AY41" s="1154"/>
      <c r="AZ41" s="1155">
        <f>IF($BB$3="４週",AX41/4,IF($BB$3="暦月",'勤務形態一覧表（1枚版）'!AX41/('勤務形態一覧表（1枚版）'!$BB$8/7),""))</f>
        <v>0</v>
      </c>
      <c r="BA41" s="1156"/>
      <c r="BB41" s="1144"/>
      <c r="BC41" s="1145"/>
      <c r="BD41" s="1145"/>
      <c r="BE41" s="1145"/>
      <c r="BF41" s="1146"/>
    </row>
    <row r="42" spans="2:58" ht="20.25" customHeight="1" x14ac:dyDescent="0.15">
      <c r="B42" s="1083"/>
      <c r="C42" s="1192"/>
      <c r="D42" s="1193"/>
      <c r="E42" s="1194"/>
      <c r="F42" s="377">
        <f>C40</f>
        <v>0</v>
      </c>
      <c r="G42" s="1168"/>
      <c r="H42" s="1098"/>
      <c r="I42" s="1099"/>
      <c r="J42" s="1099"/>
      <c r="K42" s="1100"/>
      <c r="L42" s="1173"/>
      <c r="M42" s="1174"/>
      <c r="N42" s="1174"/>
      <c r="O42" s="1175"/>
      <c r="P42" s="1157" t="s">
        <v>539</v>
      </c>
      <c r="Q42" s="1158"/>
      <c r="R42" s="1159"/>
      <c r="S42" s="382" t="str">
        <f>IF(S40="","",VLOOKUP(S40,'シフト記号表（勤務時間帯）'!$C$6:$U$35,19,FALSE))</f>
        <v/>
      </c>
      <c r="T42" s="383" t="str">
        <f>IF(T40="","",VLOOKUP(T40,'シフト記号表（勤務時間帯）'!$C$6:$U$35,19,FALSE))</f>
        <v/>
      </c>
      <c r="U42" s="383" t="str">
        <f>IF(U40="","",VLOOKUP(U40,'シフト記号表（勤務時間帯）'!$C$6:$U$35,19,FALSE))</f>
        <v/>
      </c>
      <c r="V42" s="383" t="str">
        <f>IF(V40="","",VLOOKUP(V40,'シフト記号表（勤務時間帯）'!$C$6:$U$35,19,FALSE))</f>
        <v/>
      </c>
      <c r="W42" s="383" t="str">
        <f>IF(W40="","",VLOOKUP(W40,'シフト記号表（勤務時間帯）'!$C$6:$U$35,19,FALSE))</f>
        <v/>
      </c>
      <c r="X42" s="383" t="str">
        <f>IF(X40="","",VLOOKUP(X40,'シフト記号表（勤務時間帯）'!$C$6:$U$35,19,FALSE))</f>
        <v/>
      </c>
      <c r="Y42" s="384" t="str">
        <f>IF(Y40="","",VLOOKUP(Y40,'シフト記号表（勤務時間帯）'!$C$6:$U$35,19,FALSE))</f>
        <v/>
      </c>
      <c r="Z42" s="382" t="str">
        <f>IF(Z40="","",VLOOKUP(Z40,'シフト記号表（勤務時間帯）'!$C$6:$U$35,19,FALSE))</f>
        <v/>
      </c>
      <c r="AA42" s="383" t="str">
        <f>IF(AA40="","",VLOOKUP(AA40,'シフト記号表（勤務時間帯）'!$C$6:$U$35,19,FALSE))</f>
        <v/>
      </c>
      <c r="AB42" s="383" t="str">
        <f>IF(AB40="","",VLOOKUP(AB40,'シフト記号表（勤務時間帯）'!$C$6:$U$35,19,FALSE))</f>
        <v/>
      </c>
      <c r="AC42" s="383" t="str">
        <f>IF(AC40="","",VLOOKUP(AC40,'シフト記号表（勤務時間帯）'!$C$6:$U$35,19,FALSE))</f>
        <v/>
      </c>
      <c r="AD42" s="383" t="str">
        <f>IF(AD40="","",VLOOKUP(AD40,'シフト記号表（勤務時間帯）'!$C$6:$U$35,19,FALSE))</f>
        <v/>
      </c>
      <c r="AE42" s="383" t="str">
        <f>IF(AE40="","",VLOOKUP(AE40,'シフト記号表（勤務時間帯）'!$C$6:$U$35,19,FALSE))</f>
        <v/>
      </c>
      <c r="AF42" s="384" t="str">
        <f>IF(AF40="","",VLOOKUP(AF40,'シフト記号表（勤務時間帯）'!$C$6:$U$35,19,FALSE))</f>
        <v/>
      </c>
      <c r="AG42" s="382" t="str">
        <f>IF(AG40="","",VLOOKUP(AG40,'シフト記号表（勤務時間帯）'!$C$6:$U$35,19,FALSE))</f>
        <v/>
      </c>
      <c r="AH42" s="383" t="str">
        <f>IF(AH40="","",VLOOKUP(AH40,'シフト記号表（勤務時間帯）'!$C$6:$U$35,19,FALSE))</f>
        <v/>
      </c>
      <c r="AI42" s="383" t="str">
        <f>IF(AI40="","",VLOOKUP(AI40,'シフト記号表（勤務時間帯）'!$C$6:$U$35,19,FALSE))</f>
        <v/>
      </c>
      <c r="AJ42" s="383" t="str">
        <f>IF(AJ40="","",VLOOKUP(AJ40,'シフト記号表（勤務時間帯）'!$C$6:$U$35,19,FALSE))</f>
        <v/>
      </c>
      <c r="AK42" s="383" t="str">
        <f>IF(AK40="","",VLOOKUP(AK40,'シフト記号表（勤務時間帯）'!$C$6:$U$35,19,FALSE))</f>
        <v/>
      </c>
      <c r="AL42" s="383" t="str">
        <f>IF(AL40="","",VLOOKUP(AL40,'シフト記号表（勤務時間帯）'!$C$6:$U$35,19,FALSE))</f>
        <v/>
      </c>
      <c r="AM42" s="384" t="str">
        <f>IF(AM40="","",VLOOKUP(AM40,'シフト記号表（勤務時間帯）'!$C$6:$U$35,19,FALSE))</f>
        <v/>
      </c>
      <c r="AN42" s="382" t="str">
        <f>IF(AN40="","",VLOOKUP(AN40,'シフト記号表（勤務時間帯）'!$C$6:$U$35,19,FALSE))</f>
        <v/>
      </c>
      <c r="AO42" s="383" t="str">
        <f>IF(AO40="","",VLOOKUP(AO40,'シフト記号表（勤務時間帯）'!$C$6:$U$35,19,FALSE))</f>
        <v/>
      </c>
      <c r="AP42" s="383" t="str">
        <f>IF(AP40="","",VLOOKUP(AP40,'シフト記号表（勤務時間帯）'!$C$6:$U$35,19,FALSE))</f>
        <v/>
      </c>
      <c r="AQ42" s="383" t="str">
        <f>IF(AQ40="","",VLOOKUP(AQ40,'シフト記号表（勤務時間帯）'!$C$6:$U$35,19,FALSE))</f>
        <v/>
      </c>
      <c r="AR42" s="383" t="str">
        <f>IF(AR40="","",VLOOKUP(AR40,'シフト記号表（勤務時間帯）'!$C$6:$U$35,19,FALSE))</f>
        <v/>
      </c>
      <c r="AS42" s="383" t="str">
        <f>IF(AS40="","",VLOOKUP(AS40,'シフト記号表（勤務時間帯）'!$C$6:$U$35,19,FALSE))</f>
        <v/>
      </c>
      <c r="AT42" s="384" t="str">
        <f>IF(AT40="","",VLOOKUP(AT40,'シフト記号表（勤務時間帯）'!$C$6:$U$35,19,FALSE))</f>
        <v/>
      </c>
      <c r="AU42" s="382" t="str">
        <f>IF(AU40="","",VLOOKUP(AU40,'シフト記号表（勤務時間帯）'!$C$6:$U$35,19,FALSE))</f>
        <v/>
      </c>
      <c r="AV42" s="383" t="str">
        <f>IF(AV40="","",VLOOKUP(AV40,'シフト記号表（勤務時間帯）'!$C$6:$U$35,19,FALSE))</f>
        <v/>
      </c>
      <c r="AW42" s="383" t="str">
        <f>IF(AW40="","",VLOOKUP(AW40,'シフト記号表（勤務時間帯）'!$C$6:$U$35,19,FALSE))</f>
        <v/>
      </c>
      <c r="AX42" s="1160">
        <f>IF($BB$3="４週",SUM(S42:AT42),IF($BB$3="暦月",SUM(S42:AW42),""))</f>
        <v>0</v>
      </c>
      <c r="AY42" s="1161"/>
      <c r="AZ42" s="1162">
        <f>IF($BB$3="４週",AX42/4,IF($BB$3="暦月",'勤務形態一覧表（1枚版）'!AX42/('勤務形態一覧表（1枚版）'!$BB$8/7),""))</f>
        <v>0</v>
      </c>
      <c r="BA42" s="1163"/>
      <c r="BB42" s="1147"/>
      <c r="BC42" s="1148"/>
      <c r="BD42" s="1148"/>
      <c r="BE42" s="1148"/>
      <c r="BF42" s="1149"/>
    </row>
    <row r="43" spans="2:58" ht="20.25" customHeight="1" x14ac:dyDescent="0.15">
      <c r="B43" s="1083">
        <f>B40+1</f>
        <v>8</v>
      </c>
      <c r="C43" s="1186"/>
      <c r="D43" s="1187"/>
      <c r="E43" s="1188"/>
      <c r="F43" s="385"/>
      <c r="G43" s="1167"/>
      <c r="H43" s="1169"/>
      <c r="I43" s="1099"/>
      <c r="J43" s="1099"/>
      <c r="K43" s="1100"/>
      <c r="L43" s="1170"/>
      <c r="M43" s="1171"/>
      <c r="N43" s="1171"/>
      <c r="O43" s="1172"/>
      <c r="P43" s="1176" t="s">
        <v>822</v>
      </c>
      <c r="Q43" s="1177"/>
      <c r="R43" s="1178"/>
      <c r="S43" s="374"/>
      <c r="T43" s="375"/>
      <c r="U43" s="375"/>
      <c r="V43" s="375"/>
      <c r="W43" s="375"/>
      <c r="X43" s="375"/>
      <c r="Y43" s="376"/>
      <c r="Z43" s="374"/>
      <c r="AA43" s="375"/>
      <c r="AB43" s="375"/>
      <c r="AC43" s="375"/>
      <c r="AD43" s="375"/>
      <c r="AE43" s="375"/>
      <c r="AF43" s="376"/>
      <c r="AG43" s="374"/>
      <c r="AH43" s="375"/>
      <c r="AI43" s="375"/>
      <c r="AJ43" s="375"/>
      <c r="AK43" s="375"/>
      <c r="AL43" s="375"/>
      <c r="AM43" s="376"/>
      <c r="AN43" s="374"/>
      <c r="AO43" s="375"/>
      <c r="AP43" s="375"/>
      <c r="AQ43" s="375"/>
      <c r="AR43" s="375"/>
      <c r="AS43" s="375"/>
      <c r="AT43" s="376"/>
      <c r="AU43" s="374"/>
      <c r="AV43" s="375"/>
      <c r="AW43" s="375"/>
      <c r="AX43" s="1179"/>
      <c r="AY43" s="1180"/>
      <c r="AZ43" s="1181"/>
      <c r="BA43" s="1182"/>
      <c r="BB43" s="1183"/>
      <c r="BC43" s="1184"/>
      <c r="BD43" s="1184"/>
      <c r="BE43" s="1184"/>
      <c r="BF43" s="1185"/>
    </row>
    <row r="44" spans="2:58" ht="20.25" customHeight="1" x14ac:dyDescent="0.15">
      <c r="B44" s="1083"/>
      <c r="C44" s="1189"/>
      <c r="D44" s="1190"/>
      <c r="E44" s="1191"/>
      <c r="F44" s="377"/>
      <c r="G44" s="1094"/>
      <c r="H44" s="1098"/>
      <c r="I44" s="1099"/>
      <c r="J44" s="1099"/>
      <c r="K44" s="1100"/>
      <c r="L44" s="1104"/>
      <c r="M44" s="1105"/>
      <c r="N44" s="1105"/>
      <c r="O44" s="1106"/>
      <c r="P44" s="1150" t="s">
        <v>538</v>
      </c>
      <c r="Q44" s="1151"/>
      <c r="R44" s="1152"/>
      <c r="S44" s="378" t="str">
        <f>IF(S43="","",VLOOKUP(S43,'シフト記号表（勤務時間帯）'!$C$6:$K$35,9,FALSE))</f>
        <v/>
      </c>
      <c r="T44" s="379" t="str">
        <f>IF(T43="","",VLOOKUP(T43,'シフト記号表（勤務時間帯）'!$C$6:$K$35,9,FALSE))</f>
        <v/>
      </c>
      <c r="U44" s="379" t="str">
        <f>IF(U43="","",VLOOKUP(U43,'シフト記号表（勤務時間帯）'!$C$6:$K$35,9,FALSE))</f>
        <v/>
      </c>
      <c r="V44" s="379" t="str">
        <f>IF(V43="","",VLOOKUP(V43,'シフト記号表（勤務時間帯）'!$C$6:$K$35,9,FALSE))</f>
        <v/>
      </c>
      <c r="W44" s="379" t="str">
        <f>IF(W43="","",VLOOKUP(W43,'シフト記号表（勤務時間帯）'!$C$6:$K$35,9,FALSE))</f>
        <v/>
      </c>
      <c r="X44" s="379" t="str">
        <f>IF(X43="","",VLOOKUP(X43,'シフト記号表（勤務時間帯）'!$C$6:$K$35,9,FALSE))</f>
        <v/>
      </c>
      <c r="Y44" s="380" t="str">
        <f>IF(Y43="","",VLOOKUP(Y43,'シフト記号表（勤務時間帯）'!$C$6:$K$35,9,FALSE))</f>
        <v/>
      </c>
      <c r="Z44" s="378" t="str">
        <f>IF(Z43="","",VLOOKUP(Z43,'シフト記号表（勤務時間帯）'!$C$6:$K$35,9,FALSE))</f>
        <v/>
      </c>
      <c r="AA44" s="379" t="str">
        <f>IF(AA43="","",VLOOKUP(AA43,'シフト記号表（勤務時間帯）'!$C$6:$K$35,9,FALSE))</f>
        <v/>
      </c>
      <c r="AB44" s="379" t="str">
        <f>IF(AB43="","",VLOOKUP(AB43,'シフト記号表（勤務時間帯）'!$C$6:$K$35,9,FALSE))</f>
        <v/>
      </c>
      <c r="AC44" s="379" t="str">
        <f>IF(AC43="","",VLOOKUP(AC43,'シフト記号表（勤務時間帯）'!$C$6:$K$35,9,FALSE))</f>
        <v/>
      </c>
      <c r="AD44" s="379" t="str">
        <f>IF(AD43="","",VLOOKUP(AD43,'シフト記号表（勤務時間帯）'!$C$6:$K$35,9,FALSE))</f>
        <v/>
      </c>
      <c r="AE44" s="379" t="str">
        <f>IF(AE43="","",VLOOKUP(AE43,'シフト記号表（勤務時間帯）'!$C$6:$K$35,9,FALSE))</f>
        <v/>
      </c>
      <c r="AF44" s="380" t="str">
        <f>IF(AF43="","",VLOOKUP(AF43,'シフト記号表（勤務時間帯）'!$C$6:$K$35,9,FALSE))</f>
        <v/>
      </c>
      <c r="AG44" s="378" t="str">
        <f>IF(AG43="","",VLOOKUP(AG43,'シフト記号表（勤務時間帯）'!$C$6:$K$35,9,FALSE))</f>
        <v/>
      </c>
      <c r="AH44" s="379" t="str">
        <f>IF(AH43="","",VLOOKUP(AH43,'シフト記号表（勤務時間帯）'!$C$6:$K$35,9,FALSE))</f>
        <v/>
      </c>
      <c r="AI44" s="379" t="str">
        <f>IF(AI43="","",VLOOKUP(AI43,'シフト記号表（勤務時間帯）'!$C$6:$K$35,9,FALSE))</f>
        <v/>
      </c>
      <c r="AJ44" s="379" t="str">
        <f>IF(AJ43="","",VLOOKUP(AJ43,'シフト記号表（勤務時間帯）'!$C$6:$K$35,9,FALSE))</f>
        <v/>
      </c>
      <c r="AK44" s="379" t="str">
        <f>IF(AK43="","",VLOOKUP(AK43,'シフト記号表（勤務時間帯）'!$C$6:$K$35,9,FALSE))</f>
        <v/>
      </c>
      <c r="AL44" s="379" t="str">
        <f>IF(AL43="","",VLOOKUP(AL43,'シフト記号表（勤務時間帯）'!$C$6:$K$35,9,FALSE))</f>
        <v/>
      </c>
      <c r="AM44" s="380" t="str">
        <f>IF(AM43="","",VLOOKUP(AM43,'シフト記号表（勤務時間帯）'!$C$6:$K$35,9,FALSE))</f>
        <v/>
      </c>
      <c r="AN44" s="378" t="str">
        <f>IF(AN43="","",VLOOKUP(AN43,'シフト記号表（勤務時間帯）'!$C$6:$K$35,9,FALSE))</f>
        <v/>
      </c>
      <c r="AO44" s="379" t="str">
        <f>IF(AO43="","",VLOOKUP(AO43,'シフト記号表（勤務時間帯）'!$C$6:$K$35,9,FALSE))</f>
        <v/>
      </c>
      <c r="AP44" s="379" t="str">
        <f>IF(AP43="","",VLOOKUP(AP43,'シフト記号表（勤務時間帯）'!$C$6:$K$35,9,FALSE))</f>
        <v/>
      </c>
      <c r="AQ44" s="379" t="str">
        <f>IF(AQ43="","",VLOOKUP(AQ43,'シフト記号表（勤務時間帯）'!$C$6:$K$35,9,FALSE))</f>
        <v/>
      </c>
      <c r="AR44" s="379" t="str">
        <f>IF(AR43="","",VLOOKUP(AR43,'シフト記号表（勤務時間帯）'!$C$6:$K$35,9,FALSE))</f>
        <v/>
      </c>
      <c r="AS44" s="379" t="str">
        <f>IF(AS43="","",VLOOKUP(AS43,'シフト記号表（勤務時間帯）'!$C$6:$K$35,9,FALSE))</f>
        <v/>
      </c>
      <c r="AT44" s="380" t="str">
        <f>IF(AT43="","",VLOOKUP(AT43,'シフト記号表（勤務時間帯）'!$C$6:$K$35,9,FALSE))</f>
        <v/>
      </c>
      <c r="AU44" s="378" t="str">
        <f>IF(AU43="","",VLOOKUP(AU43,'シフト記号表（勤務時間帯）'!$C$6:$K$35,9,FALSE))</f>
        <v/>
      </c>
      <c r="AV44" s="379" t="str">
        <f>IF(AV43="","",VLOOKUP(AV43,'シフト記号表（勤務時間帯）'!$C$6:$K$35,9,FALSE))</f>
        <v/>
      </c>
      <c r="AW44" s="379" t="str">
        <f>IF(AW43="","",VLOOKUP(AW43,'シフト記号表（勤務時間帯）'!$C$6:$K$35,9,FALSE))</f>
        <v/>
      </c>
      <c r="AX44" s="1153">
        <f>IF($BB$3="４週",SUM(S44:AT44),IF($BB$3="暦月",SUM(S44:AW44),""))</f>
        <v>0</v>
      </c>
      <c r="AY44" s="1154"/>
      <c r="AZ44" s="1155">
        <f>IF($BB$3="４週",AX44/4,IF($BB$3="暦月",'勤務形態一覧表（1枚版）'!AX44/('勤務形態一覧表（1枚版）'!$BB$8/7),""))</f>
        <v>0</v>
      </c>
      <c r="BA44" s="1156"/>
      <c r="BB44" s="1144"/>
      <c r="BC44" s="1145"/>
      <c r="BD44" s="1145"/>
      <c r="BE44" s="1145"/>
      <c r="BF44" s="1146"/>
    </row>
    <row r="45" spans="2:58" ht="20.25" customHeight="1" x14ac:dyDescent="0.15">
      <c r="B45" s="1083"/>
      <c r="C45" s="1192"/>
      <c r="D45" s="1193"/>
      <c r="E45" s="1194"/>
      <c r="F45" s="377">
        <f>C43</f>
        <v>0</v>
      </c>
      <c r="G45" s="1168"/>
      <c r="H45" s="1098"/>
      <c r="I45" s="1099"/>
      <c r="J45" s="1099"/>
      <c r="K45" s="1100"/>
      <c r="L45" s="1173"/>
      <c r="M45" s="1174"/>
      <c r="N45" s="1174"/>
      <c r="O45" s="1175"/>
      <c r="P45" s="1157" t="s">
        <v>539</v>
      </c>
      <c r="Q45" s="1158"/>
      <c r="R45" s="1159"/>
      <c r="S45" s="382" t="str">
        <f>IF(S43="","",VLOOKUP(S43,'シフト記号表（勤務時間帯）'!$C$6:$U$35,19,FALSE))</f>
        <v/>
      </c>
      <c r="T45" s="383" t="str">
        <f>IF(T43="","",VLOOKUP(T43,'シフト記号表（勤務時間帯）'!$C$6:$U$35,19,FALSE))</f>
        <v/>
      </c>
      <c r="U45" s="383" t="str">
        <f>IF(U43="","",VLOOKUP(U43,'シフト記号表（勤務時間帯）'!$C$6:$U$35,19,FALSE))</f>
        <v/>
      </c>
      <c r="V45" s="383" t="str">
        <f>IF(V43="","",VLOOKUP(V43,'シフト記号表（勤務時間帯）'!$C$6:$U$35,19,FALSE))</f>
        <v/>
      </c>
      <c r="W45" s="383" t="str">
        <f>IF(W43="","",VLOOKUP(W43,'シフト記号表（勤務時間帯）'!$C$6:$U$35,19,FALSE))</f>
        <v/>
      </c>
      <c r="X45" s="383" t="str">
        <f>IF(X43="","",VLOOKUP(X43,'シフト記号表（勤務時間帯）'!$C$6:$U$35,19,FALSE))</f>
        <v/>
      </c>
      <c r="Y45" s="384" t="str">
        <f>IF(Y43="","",VLOOKUP(Y43,'シフト記号表（勤務時間帯）'!$C$6:$U$35,19,FALSE))</f>
        <v/>
      </c>
      <c r="Z45" s="382" t="str">
        <f>IF(Z43="","",VLOOKUP(Z43,'シフト記号表（勤務時間帯）'!$C$6:$U$35,19,FALSE))</f>
        <v/>
      </c>
      <c r="AA45" s="383" t="str">
        <f>IF(AA43="","",VLOOKUP(AA43,'シフト記号表（勤務時間帯）'!$C$6:$U$35,19,FALSE))</f>
        <v/>
      </c>
      <c r="AB45" s="383" t="str">
        <f>IF(AB43="","",VLOOKUP(AB43,'シフト記号表（勤務時間帯）'!$C$6:$U$35,19,FALSE))</f>
        <v/>
      </c>
      <c r="AC45" s="383" t="str">
        <f>IF(AC43="","",VLOOKUP(AC43,'シフト記号表（勤務時間帯）'!$C$6:$U$35,19,FALSE))</f>
        <v/>
      </c>
      <c r="AD45" s="383" t="str">
        <f>IF(AD43="","",VLOOKUP(AD43,'シフト記号表（勤務時間帯）'!$C$6:$U$35,19,FALSE))</f>
        <v/>
      </c>
      <c r="AE45" s="383" t="str">
        <f>IF(AE43="","",VLOOKUP(AE43,'シフト記号表（勤務時間帯）'!$C$6:$U$35,19,FALSE))</f>
        <v/>
      </c>
      <c r="AF45" s="384" t="str">
        <f>IF(AF43="","",VLOOKUP(AF43,'シフト記号表（勤務時間帯）'!$C$6:$U$35,19,FALSE))</f>
        <v/>
      </c>
      <c r="AG45" s="382" t="str">
        <f>IF(AG43="","",VLOOKUP(AG43,'シフト記号表（勤務時間帯）'!$C$6:$U$35,19,FALSE))</f>
        <v/>
      </c>
      <c r="AH45" s="383" t="str">
        <f>IF(AH43="","",VLOOKUP(AH43,'シフト記号表（勤務時間帯）'!$C$6:$U$35,19,FALSE))</f>
        <v/>
      </c>
      <c r="AI45" s="383" t="str">
        <f>IF(AI43="","",VLOOKUP(AI43,'シフト記号表（勤務時間帯）'!$C$6:$U$35,19,FALSE))</f>
        <v/>
      </c>
      <c r="AJ45" s="383" t="str">
        <f>IF(AJ43="","",VLOOKUP(AJ43,'シフト記号表（勤務時間帯）'!$C$6:$U$35,19,FALSE))</f>
        <v/>
      </c>
      <c r="AK45" s="383" t="str">
        <f>IF(AK43="","",VLOOKUP(AK43,'シフト記号表（勤務時間帯）'!$C$6:$U$35,19,FALSE))</f>
        <v/>
      </c>
      <c r="AL45" s="383" t="str">
        <f>IF(AL43="","",VLOOKUP(AL43,'シフト記号表（勤務時間帯）'!$C$6:$U$35,19,FALSE))</f>
        <v/>
      </c>
      <c r="AM45" s="384" t="str">
        <f>IF(AM43="","",VLOOKUP(AM43,'シフト記号表（勤務時間帯）'!$C$6:$U$35,19,FALSE))</f>
        <v/>
      </c>
      <c r="AN45" s="382" t="str">
        <f>IF(AN43="","",VLOOKUP(AN43,'シフト記号表（勤務時間帯）'!$C$6:$U$35,19,FALSE))</f>
        <v/>
      </c>
      <c r="AO45" s="383" t="str">
        <f>IF(AO43="","",VLOOKUP(AO43,'シフト記号表（勤務時間帯）'!$C$6:$U$35,19,FALSE))</f>
        <v/>
      </c>
      <c r="AP45" s="383" t="str">
        <f>IF(AP43="","",VLOOKUP(AP43,'シフト記号表（勤務時間帯）'!$C$6:$U$35,19,FALSE))</f>
        <v/>
      </c>
      <c r="AQ45" s="383" t="str">
        <f>IF(AQ43="","",VLOOKUP(AQ43,'シフト記号表（勤務時間帯）'!$C$6:$U$35,19,FALSE))</f>
        <v/>
      </c>
      <c r="AR45" s="383" t="str">
        <f>IF(AR43="","",VLOOKUP(AR43,'シフト記号表（勤務時間帯）'!$C$6:$U$35,19,FALSE))</f>
        <v/>
      </c>
      <c r="AS45" s="383" t="str">
        <f>IF(AS43="","",VLOOKUP(AS43,'シフト記号表（勤務時間帯）'!$C$6:$U$35,19,FALSE))</f>
        <v/>
      </c>
      <c r="AT45" s="384" t="str">
        <f>IF(AT43="","",VLOOKUP(AT43,'シフト記号表（勤務時間帯）'!$C$6:$U$35,19,FALSE))</f>
        <v/>
      </c>
      <c r="AU45" s="382" t="str">
        <f>IF(AU43="","",VLOOKUP(AU43,'シフト記号表（勤務時間帯）'!$C$6:$U$35,19,FALSE))</f>
        <v/>
      </c>
      <c r="AV45" s="383" t="str">
        <f>IF(AV43="","",VLOOKUP(AV43,'シフト記号表（勤務時間帯）'!$C$6:$U$35,19,FALSE))</f>
        <v/>
      </c>
      <c r="AW45" s="383" t="str">
        <f>IF(AW43="","",VLOOKUP(AW43,'シフト記号表（勤務時間帯）'!$C$6:$U$35,19,FALSE))</f>
        <v/>
      </c>
      <c r="AX45" s="1160">
        <f>IF($BB$3="４週",SUM(S45:AT45),IF($BB$3="暦月",SUM(S45:AW45),""))</f>
        <v>0</v>
      </c>
      <c r="AY45" s="1161"/>
      <c r="AZ45" s="1162">
        <f>IF($BB$3="４週",AX45/4,IF($BB$3="暦月",'勤務形態一覧表（1枚版）'!AX45/('勤務形態一覧表（1枚版）'!$BB$8/7),""))</f>
        <v>0</v>
      </c>
      <c r="BA45" s="1163"/>
      <c r="BB45" s="1147"/>
      <c r="BC45" s="1148"/>
      <c r="BD45" s="1148"/>
      <c r="BE45" s="1148"/>
      <c r="BF45" s="1149"/>
    </row>
    <row r="46" spans="2:58" ht="20.25" customHeight="1" x14ac:dyDescent="0.15">
      <c r="B46" s="1083">
        <f>B43+1</f>
        <v>9</v>
      </c>
      <c r="C46" s="1186"/>
      <c r="D46" s="1187"/>
      <c r="E46" s="1188"/>
      <c r="F46" s="385"/>
      <c r="G46" s="1167"/>
      <c r="H46" s="1169"/>
      <c r="I46" s="1099"/>
      <c r="J46" s="1099"/>
      <c r="K46" s="1100"/>
      <c r="L46" s="1170"/>
      <c r="M46" s="1171"/>
      <c r="N46" s="1171"/>
      <c r="O46" s="1172"/>
      <c r="P46" s="1176" t="s">
        <v>821</v>
      </c>
      <c r="Q46" s="1177"/>
      <c r="R46" s="1178"/>
      <c r="S46" s="374"/>
      <c r="T46" s="375"/>
      <c r="U46" s="375"/>
      <c r="V46" s="375"/>
      <c r="W46" s="375"/>
      <c r="X46" s="375"/>
      <c r="Y46" s="376"/>
      <c r="Z46" s="374"/>
      <c r="AA46" s="375"/>
      <c r="AB46" s="375"/>
      <c r="AC46" s="375"/>
      <c r="AD46" s="375"/>
      <c r="AE46" s="375"/>
      <c r="AF46" s="376"/>
      <c r="AG46" s="374"/>
      <c r="AH46" s="375"/>
      <c r="AI46" s="375"/>
      <c r="AJ46" s="375"/>
      <c r="AK46" s="375"/>
      <c r="AL46" s="375"/>
      <c r="AM46" s="376"/>
      <c r="AN46" s="374"/>
      <c r="AO46" s="375"/>
      <c r="AP46" s="375"/>
      <c r="AQ46" s="375"/>
      <c r="AR46" s="375"/>
      <c r="AS46" s="375"/>
      <c r="AT46" s="376"/>
      <c r="AU46" s="374"/>
      <c r="AV46" s="375"/>
      <c r="AW46" s="375"/>
      <c r="AX46" s="1179"/>
      <c r="AY46" s="1180"/>
      <c r="AZ46" s="1181"/>
      <c r="BA46" s="1182"/>
      <c r="BB46" s="1183"/>
      <c r="BC46" s="1184"/>
      <c r="BD46" s="1184"/>
      <c r="BE46" s="1184"/>
      <c r="BF46" s="1185"/>
    </row>
    <row r="47" spans="2:58" ht="20.25" customHeight="1" x14ac:dyDescent="0.15">
      <c r="B47" s="1083"/>
      <c r="C47" s="1189"/>
      <c r="D47" s="1190"/>
      <c r="E47" s="1191"/>
      <c r="F47" s="377"/>
      <c r="G47" s="1094"/>
      <c r="H47" s="1098"/>
      <c r="I47" s="1099"/>
      <c r="J47" s="1099"/>
      <c r="K47" s="1100"/>
      <c r="L47" s="1104"/>
      <c r="M47" s="1105"/>
      <c r="N47" s="1105"/>
      <c r="O47" s="1106"/>
      <c r="P47" s="1150" t="s">
        <v>538</v>
      </c>
      <c r="Q47" s="1151"/>
      <c r="R47" s="1152"/>
      <c r="S47" s="378" t="str">
        <f>IF(S46="","",VLOOKUP(S46,'シフト記号表（勤務時間帯）'!$C$6:$K$35,9,FALSE))</f>
        <v/>
      </c>
      <c r="T47" s="379" t="str">
        <f>IF(T46="","",VLOOKUP(T46,'シフト記号表（勤務時間帯）'!$C$6:$K$35,9,FALSE))</f>
        <v/>
      </c>
      <c r="U47" s="379" t="str">
        <f>IF(U46="","",VLOOKUP(U46,'シフト記号表（勤務時間帯）'!$C$6:$K$35,9,FALSE))</f>
        <v/>
      </c>
      <c r="V47" s="379" t="str">
        <f>IF(V46="","",VLOOKUP(V46,'シフト記号表（勤務時間帯）'!$C$6:$K$35,9,FALSE))</f>
        <v/>
      </c>
      <c r="W47" s="379" t="str">
        <f>IF(W46="","",VLOOKUP(W46,'シフト記号表（勤務時間帯）'!$C$6:$K$35,9,FALSE))</f>
        <v/>
      </c>
      <c r="X47" s="379" t="str">
        <f>IF(X46="","",VLOOKUP(X46,'シフト記号表（勤務時間帯）'!$C$6:$K$35,9,FALSE))</f>
        <v/>
      </c>
      <c r="Y47" s="380" t="str">
        <f>IF(Y46="","",VLOOKUP(Y46,'シフト記号表（勤務時間帯）'!$C$6:$K$35,9,FALSE))</f>
        <v/>
      </c>
      <c r="Z47" s="378" t="str">
        <f>IF(Z46="","",VLOOKUP(Z46,'シフト記号表（勤務時間帯）'!$C$6:$K$35,9,FALSE))</f>
        <v/>
      </c>
      <c r="AA47" s="379" t="str">
        <f>IF(AA46="","",VLOOKUP(AA46,'シフト記号表（勤務時間帯）'!$C$6:$K$35,9,FALSE))</f>
        <v/>
      </c>
      <c r="AB47" s="379" t="str">
        <f>IF(AB46="","",VLOOKUP(AB46,'シフト記号表（勤務時間帯）'!$C$6:$K$35,9,FALSE))</f>
        <v/>
      </c>
      <c r="AC47" s="379" t="str">
        <f>IF(AC46="","",VLOOKUP(AC46,'シフト記号表（勤務時間帯）'!$C$6:$K$35,9,FALSE))</f>
        <v/>
      </c>
      <c r="AD47" s="379" t="str">
        <f>IF(AD46="","",VLOOKUP(AD46,'シフト記号表（勤務時間帯）'!$C$6:$K$35,9,FALSE))</f>
        <v/>
      </c>
      <c r="AE47" s="379" t="str">
        <f>IF(AE46="","",VLOOKUP(AE46,'シフト記号表（勤務時間帯）'!$C$6:$K$35,9,FALSE))</f>
        <v/>
      </c>
      <c r="AF47" s="380" t="str">
        <f>IF(AF46="","",VLOOKUP(AF46,'シフト記号表（勤務時間帯）'!$C$6:$K$35,9,FALSE))</f>
        <v/>
      </c>
      <c r="AG47" s="378" t="str">
        <f>IF(AG46="","",VLOOKUP(AG46,'シフト記号表（勤務時間帯）'!$C$6:$K$35,9,FALSE))</f>
        <v/>
      </c>
      <c r="AH47" s="379" t="str">
        <f>IF(AH46="","",VLOOKUP(AH46,'シフト記号表（勤務時間帯）'!$C$6:$K$35,9,FALSE))</f>
        <v/>
      </c>
      <c r="AI47" s="379" t="str">
        <f>IF(AI46="","",VLOOKUP(AI46,'シフト記号表（勤務時間帯）'!$C$6:$K$35,9,FALSE))</f>
        <v/>
      </c>
      <c r="AJ47" s="379" t="str">
        <f>IF(AJ46="","",VLOOKUP(AJ46,'シフト記号表（勤務時間帯）'!$C$6:$K$35,9,FALSE))</f>
        <v/>
      </c>
      <c r="AK47" s="379" t="str">
        <f>IF(AK46="","",VLOOKUP(AK46,'シフト記号表（勤務時間帯）'!$C$6:$K$35,9,FALSE))</f>
        <v/>
      </c>
      <c r="AL47" s="379" t="str">
        <f>IF(AL46="","",VLOOKUP(AL46,'シフト記号表（勤務時間帯）'!$C$6:$K$35,9,FALSE))</f>
        <v/>
      </c>
      <c r="AM47" s="380" t="str">
        <f>IF(AM46="","",VLOOKUP(AM46,'シフト記号表（勤務時間帯）'!$C$6:$K$35,9,FALSE))</f>
        <v/>
      </c>
      <c r="AN47" s="378" t="str">
        <f>IF(AN46="","",VLOOKUP(AN46,'シフト記号表（勤務時間帯）'!$C$6:$K$35,9,FALSE))</f>
        <v/>
      </c>
      <c r="AO47" s="379" t="str">
        <f>IF(AO46="","",VLOOKUP(AO46,'シフト記号表（勤務時間帯）'!$C$6:$K$35,9,FALSE))</f>
        <v/>
      </c>
      <c r="AP47" s="379" t="str">
        <f>IF(AP46="","",VLOOKUP(AP46,'シフト記号表（勤務時間帯）'!$C$6:$K$35,9,FALSE))</f>
        <v/>
      </c>
      <c r="AQ47" s="379" t="str">
        <f>IF(AQ46="","",VLOOKUP(AQ46,'シフト記号表（勤務時間帯）'!$C$6:$K$35,9,FALSE))</f>
        <v/>
      </c>
      <c r="AR47" s="379" t="str">
        <f>IF(AR46="","",VLOOKUP(AR46,'シフト記号表（勤務時間帯）'!$C$6:$K$35,9,FALSE))</f>
        <v/>
      </c>
      <c r="AS47" s="379" t="str">
        <f>IF(AS46="","",VLOOKUP(AS46,'シフト記号表（勤務時間帯）'!$C$6:$K$35,9,FALSE))</f>
        <v/>
      </c>
      <c r="AT47" s="380" t="str">
        <f>IF(AT46="","",VLOOKUP(AT46,'シフト記号表（勤務時間帯）'!$C$6:$K$35,9,FALSE))</f>
        <v/>
      </c>
      <c r="AU47" s="378" t="str">
        <f>IF(AU46="","",VLOOKUP(AU46,'シフト記号表（勤務時間帯）'!$C$6:$K$35,9,FALSE))</f>
        <v/>
      </c>
      <c r="AV47" s="379" t="str">
        <f>IF(AV46="","",VLOOKUP(AV46,'シフト記号表（勤務時間帯）'!$C$6:$K$35,9,FALSE))</f>
        <v/>
      </c>
      <c r="AW47" s="379" t="str">
        <f>IF(AW46="","",VLOOKUP(AW46,'シフト記号表（勤務時間帯）'!$C$6:$K$35,9,FALSE))</f>
        <v/>
      </c>
      <c r="AX47" s="1153">
        <f>IF($BB$3="４週",SUM(S47:AT47),IF($BB$3="暦月",SUM(S47:AW47),""))</f>
        <v>0</v>
      </c>
      <c r="AY47" s="1154"/>
      <c r="AZ47" s="1155">
        <f>IF($BB$3="４週",AX47/4,IF($BB$3="暦月",'勤務形態一覧表（1枚版）'!AX47/('勤務形態一覧表（1枚版）'!$BB$8/7),""))</f>
        <v>0</v>
      </c>
      <c r="BA47" s="1156"/>
      <c r="BB47" s="1144"/>
      <c r="BC47" s="1145"/>
      <c r="BD47" s="1145"/>
      <c r="BE47" s="1145"/>
      <c r="BF47" s="1146"/>
    </row>
    <row r="48" spans="2:58" ht="20.25" customHeight="1" x14ac:dyDescent="0.15">
      <c r="B48" s="1083"/>
      <c r="C48" s="1192"/>
      <c r="D48" s="1193"/>
      <c r="E48" s="1194"/>
      <c r="F48" s="377">
        <f>C46</f>
        <v>0</v>
      </c>
      <c r="G48" s="1168"/>
      <c r="H48" s="1098"/>
      <c r="I48" s="1099"/>
      <c r="J48" s="1099"/>
      <c r="K48" s="1100"/>
      <c r="L48" s="1173"/>
      <c r="M48" s="1174"/>
      <c r="N48" s="1174"/>
      <c r="O48" s="1175"/>
      <c r="P48" s="1157" t="s">
        <v>539</v>
      </c>
      <c r="Q48" s="1158"/>
      <c r="R48" s="1159"/>
      <c r="S48" s="382" t="str">
        <f>IF(S46="","",VLOOKUP(S46,'シフト記号表（勤務時間帯）'!$C$6:$U$35,19,FALSE))</f>
        <v/>
      </c>
      <c r="T48" s="383" t="str">
        <f>IF(T46="","",VLOOKUP(T46,'シフト記号表（勤務時間帯）'!$C$6:$U$35,19,FALSE))</f>
        <v/>
      </c>
      <c r="U48" s="383" t="str">
        <f>IF(U46="","",VLOOKUP(U46,'シフト記号表（勤務時間帯）'!$C$6:$U$35,19,FALSE))</f>
        <v/>
      </c>
      <c r="V48" s="383" t="str">
        <f>IF(V46="","",VLOOKUP(V46,'シフト記号表（勤務時間帯）'!$C$6:$U$35,19,FALSE))</f>
        <v/>
      </c>
      <c r="W48" s="383" t="str">
        <f>IF(W46="","",VLOOKUP(W46,'シフト記号表（勤務時間帯）'!$C$6:$U$35,19,FALSE))</f>
        <v/>
      </c>
      <c r="X48" s="383" t="str">
        <f>IF(X46="","",VLOOKUP(X46,'シフト記号表（勤務時間帯）'!$C$6:$U$35,19,FALSE))</f>
        <v/>
      </c>
      <c r="Y48" s="384" t="str">
        <f>IF(Y46="","",VLOOKUP(Y46,'シフト記号表（勤務時間帯）'!$C$6:$U$35,19,FALSE))</f>
        <v/>
      </c>
      <c r="Z48" s="382" t="str">
        <f>IF(Z46="","",VLOOKUP(Z46,'シフト記号表（勤務時間帯）'!$C$6:$U$35,19,FALSE))</f>
        <v/>
      </c>
      <c r="AA48" s="383" t="str">
        <f>IF(AA46="","",VLOOKUP(AA46,'シフト記号表（勤務時間帯）'!$C$6:$U$35,19,FALSE))</f>
        <v/>
      </c>
      <c r="AB48" s="383" t="str">
        <f>IF(AB46="","",VLOOKUP(AB46,'シフト記号表（勤務時間帯）'!$C$6:$U$35,19,FALSE))</f>
        <v/>
      </c>
      <c r="AC48" s="383" t="str">
        <f>IF(AC46="","",VLOOKUP(AC46,'シフト記号表（勤務時間帯）'!$C$6:$U$35,19,FALSE))</f>
        <v/>
      </c>
      <c r="AD48" s="383" t="str">
        <f>IF(AD46="","",VLOOKUP(AD46,'シフト記号表（勤務時間帯）'!$C$6:$U$35,19,FALSE))</f>
        <v/>
      </c>
      <c r="AE48" s="383" t="str">
        <f>IF(AE46="","",VLOOKUP(AE46,'シフト記号表（勤務時間帯）'!$C$6:$U$35,19,FALSE))</f>
        <v/>
      </c>
      <c r="AF48" s="384" t="str">
        <f>IF(AF46="","",VLOOKUP(AF46,'シフト記号表（勤務時間帯）'!$C$6:$U$35,19,FALSE))</f>
        <v/>
      </c>
      <c r="AG48" s="382" t="str">
        <f>IF(AG46="","",VLOOKUP(AG46,'シフト記号表（勤務時間帯）'!$C$6:$U$35,19,FALSE))</f>
        <v/>
      </c>
      <c r="AH48" s="383" t="str">
        <f>IF(AH46="","",VLOOKUP(AH46,'シフト記号表（勤務時間帯）'!$C$6:$U$35,19,FALSE))</f>
        <v/>
      </c>
      <c r="AI48" s="383" t="str">
        <f>IF(AI46="","",VLOOKUP(AI46,'シフト記号表（勤務時間帯）'!$C$6:$U$35,19,FALSE))</f>
        <v/>
      </c>
      <c r="AJ48" s="383" t="str">
        <f>IF(AJ46="","",VLOOKUP(AJ46,'シフト記号表（勤務時間帯）'!$C$6:$U$35,19,FALSE))</f>
        <v/>
      </c>
      <c r="AK48" s="383" t="str">
        <f>IF(AK46="","",VLOOKUP(AK46,'シフト記号表（勤務時間帯）'!$C$6:$U$35,19,FALSE))</f>
        <v/>
      </c>
      <c r="AL48" s="383" t="str">
        <f>IF(AL46="","",VLOOKUP(AL46,'シフト記号表（勤務時間帯）'!$C$6:$U$35,19,FALSE))</f>
        <v/>
      </c>
      <c r="AM48" s="384" t="str">
        <f>IF(AM46="","",VLOOKUP(AM46,'シフト記号表（勤務時間帯）'!$C$6:$U$35,19,FALSE))</f>
        <v/>
      </c>
      <c r="AN48" s="382" t="str">
        <f>IF(AN46="","",VLOOKUP(AN46,'シフト記号表（勤務時間帯）'!$C$6:$U$35,19,FALSE))</f>
        <v/>
      </c>
      <c r="AO48" s="383" t="str">
        <f>IF(AO46="","",VLOOKUP(AO46,'シフト記号表（勤務時間帯）'!$C$6:$U$35,19,FALSE))</f>
        <v/>
      </c>
      <c r="AP48" s="383" t="str">
        <f>IF(AP46="","",VLOOKUP(AP46,'シフト記号表（勤務時間帯）'!$C$6:$U$35,19,FALSE))</f>
        <v/>
      </c>
      <c r="AQ48" s="383" t="str">
        <f>IF(AQ46="","",VLOOKUP(AQ46,'シフト記号表（勤務時間帯）'!$C$6:$U$35,19,FALSE))</f>
        <v/>
      </c>
      <c r="AR48" s="383" t="str">
        <f>IF(AR46="","",VLOOKUP(AR46,'シフト記号表（勤務時間帯）'!$C$6:$U$35,19,FALSE))</f>
        <v/>
      </c>
      <c r="AS48" s="383" t="str">
        <f>IF(AS46="","",VLOOKUP(AS46,'シフト記号表（勤務時間帯）'!$C$6:$U$35,19,FALSE))</f>
        <v/>
      </c>
      <c r="AT48" s="384" t="str">
        <f>IF(AT46="","",VLOOKUP(AT46,'シフト記号表（勤務時間帯）'!$C$6:$U$35,19,FALSE))</f>
        <v/>
      </c>
      <c r="AU48" s="382" t="str">
        <f>IF(AU46="","",VLOOKUP(AU46,'シフト記号表（勤務時間帯）'!$C$6:$U$35,19,FALSE))</f>
        <v/>
      </c>
      <c r="AV48" s="383" t="str">
        <f>IF(AV46="","",VLOOKUP(AV46,'シフト記号表（勤務時間帯）'!$C$6:$U$35,19,FALSE))</f>
        <v/>
      </c>
      <c r="AW48" s="383" t="str">
        <f>IF(AW46="","",VLOOKUP(AW46,'シフト記号表（勤務時間帯）'!$C$6:$U$35,19,FALSE))</f>
        <v/>
      </c>
      <c r="AX48" s="1160">
        <f>IF($BB$3="４週",SUM(S48:AT48),IF($BB$3="暦月",SUM(S48:AW48),""))</f>
        <v>0</v>
      </c>
      <c r="AY48" s="1161"/>
      <c r="AZ48" s="1162">
        <f>IF($BB$3="４週",AX48/4,IF($BB$3="暦月",'勤務形態一覧表（1枚版）'!AX48/('勤務形態一覧表（1枚版）'!$BB$8/7),""))</f>
        <v>0</v>
      </c>
      <c r="BA48" s="1163"/>
      <c r="BB48" s="1147"/>
      <c r="BC48" s="1148"/>
      <c r="BD48" s="1148"/>
      <c r="BE48" s="1148"/>
      <c r="BF48" s="1149"/>
    </row>
    <row r="49" spans="2:58" ht="20.25" customHeight="1" x14ac:dyDescent="0.15">
      <c r="B49" s="1083">
        <f>B46+1</f>
        <v>10</v>
      </c>
      <c r="C49" s="1186"/>
      <c r="D49" s="1187"/>
      <c r="E49" s="1188"/>
      <c r="F49" s="385"/>
      <c r="G49" s="1167"/>
      <c r="H49" s="1169"/>
      <c r="I49" s="1099"/>
      <c r="J49" s="1099"/>
      <c r="K49" s="1100"/>
      <c r="L49" s="1170"/>
      <c r="M49" s="1171"/>
      <c r="N49" s="1171"/>
      <c r="O49" s="1172"/>
      <c r="P49" s="1176" t="s">
        <v>822</v>
      </c>
      <c r="Q49" s="1177"/>
      <c r="R49" s="1178"/>
      <c r="S49" s="374"/>
      <c r="T49" s="375"/>
      <c r="U49" s="375"/>
      <c r="V49" s="375"/>
      <c r="W49" s="375"/>
      <c r="X49" s="375"/>
      <c r="Y49" s="376"/>
      <c r="Z49" s="374"/>
      <c r="AA49" s="375"/>
      <c r="AB49" s="375"/>
      <c r="AC49" s="375"/>
      <c r="AD49" s="375"/>
      <c r="AE49" s="375"/>
      <c r="AF49" s="376"/>
      <c r="AG49" s="374"/>
      <c r="AH49" s="375"/>
      <c r="AI49" s="375"/>
      <c r="AJ49" s="375"/>
      <c r="AK49" s="375"/>
      <c r="AL49" s="375"/>
      <c r="AM49" s="376"/>
      <c r="AN49" s="374"/>
      <c r="AO49" s="375"/>
      <c r="AP49" s="375"/>
      <c r="AQ49" s="375"/>
      <c r="AR49" s="375"/>
      <c r="AS49" s="375"/>
      <c r="AT49" s="376"/>
      <c r="AU49" s="374"/>
      <c r="AV49" s="375"/>
      <c r="AW49" s="375"/>
      <c r="AX49" s="1179"/>
      <c r="AY49" s="1180"/>
      <c r="AZ49" s="1181"/>
      <c r="BA49" s="1182"/>
      <c r="BB49" s="1183"/>
      <c r="BC49" s="1184"/>
      <c r="BD49" s="1184"/>
      <c r="BE49" s="1184"/>
      <c r="BF49" s="1185"/>
    </row>
    <row r="50" spans="2:58" ht="20.25" customHeight="1" x14ac:dyDescent="0.15">
      <c r="B50" s="1083"/>
      <c r="C50" s="1189"/>
      <c r="D50" s="1190"/>
      <c r="E50" s="1191"/>
      <c r="F50" s="377"/>
      <c r="G50" s="1094"/>
      <c r="H50" s="1098"/>
      <c r="I50" s="1099"/>
      <c r="J50" s="1099"/>
      <c r="K50" s="1100"/>
      <c r="L50" s="1104"/>
      <c r="M50" s="1105"/>
      <c r="N50" s="1105"/>
      <c r="O50" s="1106"/>
      <c r="P50" s="1150" t="s">
        <v>538</v>
      </c>
      <c r="Q50" s="1151"/>
      <c r="R50" s="1152"/>
      <c r="S50" s="378" t="str">
        <f>IF(S49="","",VLOOKUP(S49,'シフト記号表（勤務時間帯）'!$C$6:$K$35,9,FALSE))</f>
        <v/>
      </c>
      <c r="T50" s="379" t="str">
        <f>IF(T49="","",VLOOKUP(T49,'シフト記号表（勤務時間帯）'!$C$6:$K$35,9,FALSE))</f>
        <v/>
      </c>
      <c r="U50" s="379" t="str">
        <f>IF(U49="","",VLOOKUP(U49,'シフト記号表（勤務時間帯）'!$C$6:$K$35,9,FALSE))</f>
        <v/>
      </c>
      <c r="V50" s="379" t="str">
        <f>IF(V49="","",VLOOKUP(V49,'シフト記号表（勤務時間帯）'!$C$6:$K$35,9,FALSE))</f>
        <v/>
      </c>
      <c r="W50" s="379" t="str">
        <f>IF(W49="","",VLOOKUP(W49,'シフト記号表（勤務時間帯）'!$C$6:$K$35,9,FALSE))</f>
        <v/>
      </c>
      <c r="X50" s="379" t="str">
        <f>IF(X49="","",VLOOKUP(X49,'シフト記号表（勤務時間帯）'!$C$6:$K$35,9,FALSE))</f>
        <v/>
      </c>
      <c r="Y50" s="380" t="str">
        <f>IF(Y49="","",VLOOKUP(Y49,'シフト記号表（勤務時間帯）'!$C$6:$K$35,9,FALSE))</f>
        <v/>
      </c>
      <c r="Z50" s="378" t="str">
        <f>IF(Z49="","",VLOOKUP(Z49,'シフト記号表（勤務時間帯）'!$C$6:$K$35,9,FALSE))</f>
        <v/>
      </c>
      <c r="AA50" s="379" t="str">
        <f>IF(AA49="","",VLOOKUP(AA49,'シフト記号表（勤務時間帯）'!$C$6:$K$35,9,FALSE))</f>
        <v/>
      </c>
      <c r="AB50" s="379" t="str">
        <f>IF(AB49="","",VLOOKUP(AB49,'シフト記号表（勤務時間帯）'!$C$6:$K$35,9,FALSE))</f>
        <v/>
      </c>
      <c r="AC50" s="379" t="str">
        <f>IF(AC49="","",VLOOKUP(AC49,'シフト記号表（勤務時間帯）'!$C$6:$K$35,9,FALSE))</f>
        <v/>
      </c>
      <c r="AD50" s="379" t="str">
        <f>IF(AD49="","",VLOOKUP(AD49,'シフト記号表（勤務時間帯）'!$C$6:$K$35,9,FALSE))</f>
        <v/>
      </c>
      <c r="AE50" s="379" t="str">
        <f>IF(AE49="","",VLOOKUP(AE49,'シフト記号表（勤務時間帯）'!$C$6:$K$35,9,FALSE))</f>
        <v/>
      </c>
      <c r="AF50" s="380" t="str">
        <f>IF(AF49="","",VLOOKUP(AF49,'シフト記号表（勤務時間帯）'!$C$6:$K$35,9,FALSE))</f>
        <v/>
      </c>
      <c r="AG50" s="378" t="str">
        <f>IF(AG49="","",VLOOKUP(AG49,'シフト記号表（勤務時間帯）'!$C$6:$K$35,9,FALSE))</f>
        <v/>
      </c>
      <c r="AH50" s="379" t="str">
        <f>IF(AH49="","",VLOOKUP(AH49,'シフト記号表（勤務時間帯）'!$C$6:$K$35,9,FALSE))</f>
        <v/>
      </c>
      <c r="AI50" s="379" t="str">
        <f>IF(AI49="","",VLOOKUP(AI49,'シフト記号表（勤務時間帯）'!$C$6:$K$35,9,FALSE))</f>
        <v/>
      </c>
      <c r="AJ50" s="379" t="str">
        <f>IF(AJ49="","",VLOOKUP(AJ49,'シフト記号表（勤務時間帯）'!$C$6:$K$35,9,FALSE))</f>
        <v/>
      </c>
      <c r="AK50" s="379" t="str">
        <f>IF(AK49="","",VLOOKUP(AK49,'シフト記号表（勤務時間帯）'!$C$6:$K$35,9,FALSE))</f>
        <v/>
      </c>
      <c r="AL50" s="379" t="str">
        <f>IF(AL49="","",VLOOKUP(AL49,'シフト記号表（勤務時間帯）'!$C$6:$K$35,9,FALSE))</f>
        <v/>
      </c>
      <c r="AM50" s="380" t="str">
        <f>IF(AM49="","",VLOOKUP(AM49,'シフト記号表（勤務時間帯）'!$C$6:$K$35,9,FALSE))</f>
        <v/>
      </c>
      <c r="AN50" s="378" t="str">
        <f>IF(AN49="","",VLOOKUP(AN49,'シフト記号表（勤務時間帯）'!$C$6:$K$35,9,FALSE))</f>
        <v/>
      </c>
      <c r="AO50" s="379" t="str">
        <f>IF(AO49="","",VLOOKUP(AO49,'シフト記号表（勤務時間帯）'!$C$6:$K$35,9,FALSE))</f>
        <v/>
      </c>
      <c r="AP50" s="379" t="str">
        <f>IF(AP49="","",VLOOKUP(AP49,'シフト記号表（勤務時間帯）'!$C$6:$K$35,9,FALSE))</f>
        <v/>
      </c>
      <c r="AQ50" s="379" t="str">
        <f>IF(AQ49="","",VLOOKUP(AQ49,'シフト記号表（勤務時間帯）'!$C$6:$K$35,9,FALSE))</f>
        <v/>
      </c>
      <c r="AR50" s="379" t="str">
        <f>IF(AR49="","",VLOOKUP(AR49,'シフト記号表（勤務時間帯）'!$C$6:$K$35,9,FALSE))</f>
        <v/>
      </c>
      <c r="AS50" s="379" t="str">
        <f>IF(AS49="","",VLOOKUP(AS49,'シフト記号表（勤務時間帯）'!$C$6:$K$35,9,FALSE))</f>
        <v/>
      </c>
      <c r="AT50" s="380" t="str">
        <f>IF(AT49="","",VLOOKUP(AT49,'シフト記号表（勤務時間帯）'!$C$6:$K$35,9,FALSE))</f>
        <v/>
      </c>
      <c r="AU50" s="378" t="str">
        <f>IF(AU49="","",VLOOKUP(AU49,'シフト記号表（勤務時間帯）'!$C$6:$K$35,9,FALSE))</f>
        <v/>
      </c>
      <c r="AV50" s="379" t="str">
        <f>IF(AV49="","",VLOOKUP(AV49,'シフト記号表（勤務時間帯）'!$C$6:$K$35,9,FALSE))</f>
        <v/>
      </c>
      <c r="AW50" s="379" t="str">
        <f>IF(AW49="","",VLOOKUP(AW49,'シフト記号表（勤務時間帯）'!$C$6:$K$35,9,FALSE))</f>
        <v/>
      </c>
      <c r="AX50" s="1153">
        <f>IF($BB$3="４週",SUM(S50:AT50),IF($BB$3="暦月",SUM(S50:AW50),""))</f>
        <v>0</v>
      </c>
      <c r="AY50" s="1154"/>
      <c r="AZ50" s="1155">
        <f>IF($BB$3="４週",AX50/4,IF($BB$3="暦月",'勤務形態一覧表（1枚版）'!AX50/('勤務形態一覧表（1枚版）'!$BB$8/7),""))</f>
        <v>0</v>
      </c>
      <c r="BA50" s="1156"/>
      <c r="BB50" s="1144"/>
      <c r="BC50" s="1145"/>
      <c r="BD50" s="1145"/>
      <c r="BE50" s="1145"/>
      <c r="BF50" s="1146"/>
    </row>
    <row r="51" spans="2:58" ht="20.25" customHeight="1" x14ac:dyDescent="0.15">
      <c r="B51" s="1083"/>
      <c r="C51" s="1192"/>
      <c r="D51" s="1193"/>
      <c r="E51" s="1194"/>
      <c r="F51" s="377">
        <f>C49</f>
        <v>0</v>
      </c>
      <c r="G51" s="1168"/>
      <c r="H51" s="1098"/>
      <c r="I51" s="1099"/>
      <c r="J51" s="1099"/>
      <c r="K51" s="1100"/>
      <c r="L51" s="1173"/>
      <c r="M51" s="1174"/>
      <c r="N51" s="1174"/>
      <c r="O51" s="1175"/>
      <c r="P51" s="1157" t="s">
        <v>539</v>
      </c>
      <c r="Q51" s="1158"/>
      <c r="R51" s="1159"/>
      <c r="S51" s="382" t="str">
        <f>IF(S49="","",VLOOKUP(S49,'シフト記号表（勤務時間帯）'!$C$6:$U$35,19,FALSE))</f>
        <v/>
      </c>
      <c r="T51" s="383" t="str">
        <f>IF(T49="","",VLOOKUP(T49,'シフト記号表（勤務時間帯）'!$C$6:$U$35,19,FALSE))</f>
        <v/>
      </c>
      <c r="U51" s="383" t="str">
        <f>IF(U49="","",VLOOKUP(U49,'シフト記号表（勤務時間帯）'!$C$6:$U$35,19,FALSE))</f>
        <v/>
      </c>
      <c r="V51" s="383" t="str">
        <f>IF(V49="","",VLOOKUP(V49,'シフト記号表（勤務時間帯）'!$C$6:$U$35,19,FALSE))</f>
        <v/>
      </c>
      <c r="W51" s="383" t="str">
        <f>IF(W49="","",VLOOKUP(W49,'シフト記号表（勤務時間帯）'!$C$6:$U$35,19,FALSE))</f>
        <v/>
      </c>
      <c r="X51" s="383" t="str">
        <f>IF(X49="","",VLOOKUP(X49,'シフト記号表（勤務時間帯）'!$C$6:$U$35,19,FALSE))</f>
        <v/>
      </c>
      <c r="Y51" s="384" t="str">
        <f>IF(Y49="","",VLOOKUP(Y49,'シフト記号表（勤務時間帯）'!$C$6:$U$35,19,FALSE))</f>
        <v/>
      </c>
      <c r="Z51" s="382" t="str">
        <f>IF(Z49="","",VLOOKUP(Z49,'シフト記号表（勤務時間帯）'!$C$6:$U$35,19,FALSE))</f>
        <v/>
      </c>
      <c r="AA51" s="383" t="str">
        <f>IF(AA49="","",VLOOKUP(AA49,'シフト記号表（勤務時間帯）'!$C$6:$U$35,19,FALSE))</f>
        <v/>
      </c>
      <c r="AB51" s="383" t="str">
        <f>IF(AB49="","",VLOOKUP(AB49,'シフト記号表（勤務時間帯）'!$C$6:$U$35,19,FALSE))</f>
        <v/>
      </c>
      <c r="AC51" s="383" t="str">
        <f>IF(AC49="","",VLOOKUP(AC49,'シフト記号表（勤務時間帯）'!$C$6:$U$35,19,FALSE))</f>
        <v/>
      </c>
      <c r="AD51" s="383" t="str">
        <f>IF(AD49="","",VLOOKUP(AD49,'シフト記号表（勤務時間帯）'!$C$6:$U$35,19,FALSE))</f>
        <v/>
      </c>
      <c r="AE51" s="383" t="str">
        <f>IF(AE49="","",VLOOKUP(AE49,'シフト記号表（勤務時間帯）'!$C$6:$U$35,19,FALSE))</f>
        <v/>
      </c>
      <c r="AF51" s="384" t="str">
        <f>IF(AF49="","",VLOOKUP(AF49,'シフト記号表（勤務時間帯）'!$C$6:$U$35,19,FALSE))</f>
        <v/>
      </c>
      <c r="AG51" s="382" t="str">
        <f>IF(AG49="","",VLOOKUP(AG49,'シフト記号表（勤務時間帯）'!$C$6:$U$35,19,FALSE))</f>
        <v/>
      </c>
      <c r="AH51" s="383" t="str">
        <f>IF(AH49="","",VLOOKUP(AH49,'シフト記号表（勤務時間帯）'!$C$6:$U$35,19,FALSE))</f>
        <v/>
      </c>
      <c r="AI51" s="383" t="str">
        <f>IF(AI49="","",VLOOKUP(AI49,'シフト記号表（勤務時間帯）'!$C$6:$U$35,19,FALSE))</f>
        <v/>
      </c>
      <c r="AJ51" s="383" t="str">
        <f>IF(AJ49="","",VLOOKUP(AJ49,'シフト記号表（勤務時間帯）'!$C$6:$U$35,19,FALSE))</f>
        <v/>
      </c>
      <c r="AK51" s="383" t="str">
        <f>IF(AK49="","",VLOOKUP(AK49,'シフト記号表（勤務時間帯）'!$C$6:$U$35,19,FALSE))</f>
        <v/>
      </c>
      <c r="AL51" s="383" t="str">
        <f>IF(AL49="","",VLOOKUP(AL49,'シフト記号表（勤務時間帯）'!$C$6:$U$35,19,FALSE))</f>
        <v/>
      </c>
      <c r="AM51" s="384" t="str">
        <f>IF(AM49="","",VLOOKUP(AM49,'シフト記号表（勤務時間帯）'!$C$6:$U$35,19,FALSE))</f>
        <v/>
      </c>
      <c r="AN51" s="382" t="str">
        <f>IF(AN49="","",VLOOKUP(AN49,'シフト記号表（勤務時間帯）'!$C$6:$U$35,19,FALSE))</f>
        <v/>
      </c>
      <c r="AO51" s="383" t="str">
        <f>IF(AO49="","",VLOOKUP(AO49,'シフト記号表（勤務時間帯）'!$C$6:$U$35,19,FALSE))</f>
        <v/>
      </c>
      <c r="AP51" s="383" t="str">
        <f>IF(AP49="","",VLOOKUP(AP49,'シフト記号表（勤務時間帯）'!$C$6:$U$35,19,FALSE))</f>
        <v/>
      </c>
      <c r="AQ51" s="383" t="str">
        <f>IF(AQ49="","",VLOOKUP(AQ49,'シフト記号表（勤務時間帯）'!$C$6:$U$35,19,FALSE))</f>
        <v/>
      </c>
      <c r="AR51" s="383" t="str">
        <f>IF(AR49="","",VLOOKUP(AR49,'シフト記号表（勤務時間帯）'!$C$6:$U$35,19,FALSE))</f>
        <v/>
      </c>
      <c r="AS51" s="383" t="str">
        <f>IF(AS49="","",VLOOKUP(AS49,'シフト記号表（勤務時間帯）'!$C$6:$U$35,19,FALSE))</f>
        <v/>
      </c>
      <c r="AT51" s="384" t="str">
        <f>IF(AT49="","",VLOOKUP(AT49,'シフト記号表（勤務時間帯）'!$C$6:$U$35,19,FALSE))</f>
        <v/>
      </c>
      <c r="AU51" s="382" t="str">
        <f>IF(AU49="","",VLOOKUP(AU49,'シフト記号表（勤務時間帯）'!$C$6:$U$35,19,FALSE))</f>
        <v/>
      </c>
      <c r="AV51" s="383" t="str">
        <f>IF(AV49="","",VLOOKUP(AV49,'シフト記号表（勤務時間帯）'!$C$6:$U$35,19,FALSE))</f>
        <v/>
      </c>
      <c r="AW51" s="383" t="str">
        <f>IF(AW49="","",VLOOKUP(AW49,'シフト記号表（勤務時間帯）'!$C$6:$U$35,19,FALSE))</f>
        <v/>
      </c>
      <c r="AX51" s="1160">
        <f>IF($BB$3="４週",SUM(S51:AT51),IF($BB$3="暦月",SUM(S51:AW51),""))</f>
        <v>0</v>
      </c>
      <c r="AY51" s="1161"/>
      <c r="AZ51" s="1162">
        <f>IF($BB$3="４週",AX51/4,IF($BB$3="暦月",'勤務形態一覧表（1枚版）'!AX51/('勤務形態一覧表（1枚版）'!$BB$8/7),""))</f>
        <v>0</v>
      </c>
      <c r="BA51" s="1163"/>
      <c r="BB51" s="1147"/>
      <c r="BC51" s="1148"/>
      <c r="BD51" s="1148"/>
      <c r="BE51" s="1148"/>
      <c r="BF51" s="1149"/>
    </row>
    <row r="52" spans="2:58" ht="20.25" customHeight="1" x14ac:dyDescent="0.15">
      <c r="B52" s="1083">
        <f>B49+1</f>
        <v>11</v>
      </c>
      <c r="C52" s="1186"/>
      <c r="D52" s="1187"/>
      <c r="E52" s="1188"/>
      <c r="F52" s="385"/>
      <c r="G52" s="1167"/>
      <c r="H52" s="1169"/>
      <c r="I52" s="1099"/>
      <c r="J52" s="1099"/>
      <c r="K52" s="1100"/>
      <c r="L52" s="1170"/>
      <c r="M52" s="1171"/>
      <c r="N52" s="1171"/>
      <c r="O52" s="1172"/>
      <c r="P52" s="1176" t="s">
        <v>821</v>
      </c>
      <c r="Q52" s="1177"/>
      <c r="R52" s="1178"/>
      <c r="S52" s="374"/>
      <c r="T52" s="375"/>
      <c r="U52" s="375"/>
      <c r="V52" s="375"/>
      <c r="W52" s="375"/>
      <c r="X52" s="375"/>
      <c r="Y52" s="376"/>
      <c r="Z52" s="374"/>
      <c r="AA52" s="375"/>
      <c r="AB52" s="375"/>
      <c r="AC52" s="375"/>
      <c r="AD52" s="375"/>
      <c r="AE52" s="375"/>
      <c r="AF52" s="376"/>
      <c r="AG52" s="374"/>
      <c r="AH52" s="375"/>
      <c r="AI52" s="375"/>
      <c r="AJ52" s="375"/>
      <c r="AK52" s="375"/>
      <c r="AL52" s="375"/>
      <c r="AM52" s="376"/>
      <c r="AN52" s="374"/>
      <c r="AO52" s="375"/>
      <c r="AP52" s="375"/>
      <c r="AQ52" s="375"/>
      <c r="AR52" s="375"/>
      <c r="AS52" s="375"/>
      <c r="AT52" s="376"/>
      <c r="AU52" s="374"/>
      <c r="AV52" s="375"/>
      <c r="AW52" s="375"/>
      <c r="AX52" s="1179"/>
      <c r="AY52" s="1180"/>
      <c r="AZ52" s="1181"/>
      <c r="BA52" s="1182"/>
      <c r="BB52" s="1183"/>
      <c r="BC52" s="1184"/>
      <c r="BD52" s="1184"/>
      <c r="BE52" s="1184"/>
      <c r="BF52" s="1185"/>
    </row>
    <row r="53" spans="2:58" ht="20.25" customHeight="1" x14ac:dyDescent="0.15">
      <c r="B53" s="1083"/>
      <c r="C53" s="1189"/>
      <c r="D53" s="1190"/>
      <c r="E53" s="1191"/>
      <c r="F53" s="377"/>
      <c r="G53" s="1094"/>
      <c r="H53" s="1098"/>
      <c r="I53" s="1099"/>
      <c r="J53" s="1099"/>
      <c r="K53" s="1100"/>
      <c r="L53" s="1104"/>
      <c r="M53" s="1105"/>
      <c r="N53" s="1105"/>
      <c r="O53" s="1106"/>
      <c r="P53" s="1150" t="s">
        <v>538</v>
      </c>
      <c r="Q53" s="1151"/>
      <c r="R53" s="1152"/>
      <c r="S53" s="378" t="str">
        <f>IF(S52="","",VLOOKUP(S52,'シフト記号表（勤務時間帯）'!$C$6:$K$35,9,FALSE))</f>
        <v/>
      </c>
      <c r="T53" s="379" t="str">
        <f>IF(T52="","",VLOOKUP(T52,'シフト記号表（勤務時間帯）'!$C$6:$K$35,9,FALSE))</f>
        <v/>
      </c>
      <c r="U53" s="379" t="str">
        <f>IF(U52="","",VLOOKUP(U52,'シフト記号表（勤務時間帯）'!$C$6:$K$35,9,FALSE))</f>
        <v/>
      </c>
      <c r="V53" s="379" t="str">
        <f>IF(V52="","",VLOOKUP(V52,'シフト記号表（勤務時間帯）'!$C$6:$K$35,9,FALSE))</f>
        <v/>
      </c>
      <c r="W53" s="379" t="str">
        <f>IF(W52="","",VLOOKUP(W52,'シフト記号表（勤務時間帯）'!$C$6:$K$35,9,FALSE))</f>
        <v/>
      </c>
      <c r="X53" s="379" t="str">
        <f>IF(X52="","",VLOOKUP(X52,'シフト記号表（勤務時間帯）'!$C$6:$K$35,9,FALSE))</f>
        <v/>
      </c>
      <c r="Y53" s="380" t="str">
        <f>IF(Y52="","",VLOOKUP(Y52,'シフト記号表（勤務時間帯）'!$C$6:$K$35,9,FALSE))</f>
        <v/>
      </c>
      <c r="Z53" s="378" t="str">
        <f>IF(Z52="","",VLOOKUP(Z52,'シフト記号表（勤務時間帯）'!$C$6:$K$35,9,FALSE))</f>
        <v/>
      </c>
      <c r="AA53" s="379" t="str">
        <f>IF(AA52="","",VLOOKUP(AA52,'シフト記号表（勤務時間帯）'!$C$6:$K$35,9,FALSE))</f>
        <v/>
      </c>
      <c r="AB53" s="379" t="str">
        <f>IF(AB52="","",VLOOKUP(AB52,'シフト記号表（勤務時間帯）'!$C$6:$K$35,9,FALSE))</f>
        <v/>
      </c>
      <c r="AC53" s="379" t="str">
        <f>IF(AC52="","",VLOOKUP(AC52,'シフト記号表（勤務時間帯）'!$C$6:$K$35,9,FALSE))</f>
        <v/>
      </c>
      <c r="AD53" s="379" t="str">
        <f>IF(AD52="","",VLOOKUP(AD52,'シフト記号表（勤務時間帯）'!$C$6:$K$35,9,FALSE))</f>
        <v/>
      </c>
      <c r="AE53" s="379" t="str">
        <f>IF(AE52="","",VLOOKUP(AE52,'シフト記号表（勤務時間帯）'!$C$6:$K$35,9,FALSE))</f>
        <v/>
      </c>
      <c r="AF53" s="380" t="str">
        <f>IF(AF52="","",VLOOKUP(AF52,'シフト記号表（勤務時間帯）'!$C$6:$K$35,9,FALSE))</f>
        <v/>
      </c>
      <c r="AG53" s="378" t="str">
        <f>IF(AG52="","",VLOOKUP(AG52,'シフト記号表（勤務時間帯）'!$C$6:$K$35,9,FALSE))</f>
        <v/>
      </c>
      <c r="AH53" s="379" t="str">
        <f>IF(AH52="","",VLOOKUP(AH52,'シフト記号表（勤務時間帯）'!$C$6:$K$35,9,FALSE))</f>
        <v/>
      </c>
      <c r="AI53" s="379" t="str">
        <f>IF(AI52="","",VLOOKUP(AI52,'シフト記号表（勤務時間帯）'!$C$6:$K$35,9,FALSE))</f>
        <v/>
      </c>
      <c r="AJ53" s="379" t="str">
        <f>IF(AJ52="","",VLOOKUP(AJ52,'シフト記号表（勤務時間帯）'!$C$6:$K$35,9,FALSE))</f>
        <v/>
      </c>
      <c r="AK53" s="379" t="str">
        <f>IF(AK52="","",VLOOKUP(AK52,'シフト記号表（勤務時間帯）'!$C$6:$K$35,9,FALSE))</f>
        <v/>
      </c>
      <c r="AL53" s="379" t="str">
        <f>IF(AL52="","",VLOOKUP(AL52,'シフト記号表（勤務時間帯）'!$C$6:$K$35,9,FALSE))</f>
        <v/>
      </c>
      <c r="AM53" s="380" t="str">
        <f>IF(AM52="","",VLOOKUP(AM52,'シフト記号表（勤務時間帯）'!$C$6:$K$35,9,FALSE))</f>
        <v/>
      </c>
      <c r="AN53" s="378" t="str">
        <f>IF(AN52="","",VLOOKUP(AN52,'シフト記号表（勤務時間帯）'!$C$6:$K$35,9,FALSE))</f>
        <v/>
      </c>
      <c r="AO53" s="379" t="str">
        <f>IF(AO52="","",VLOOKUP(AO52,'シフト記号表（勤務時間帯）'!$C$6:$K$35,9,FALSE))</f>
        <v/>
      </c>
      <c r="AP53" s="379" t="str">
        <f>IF(AP52="","",VLOOKUP(AP52,'シフト記号表（勤務時間帯）'!$C$6:$K$35,9,FALSE))</f>
        <v/>
      </c>
      <c r="AQ53" s="379" t="str">
        <f>IF(AQ52="","",VLOOKUP(AQ52,'シフト記号表（勤務時間帯）'!$C$6:$K$35,9,FALSE))</f>
        <v/>
      </c>
      <c r="AR53" s="379" t="str">
        <f>IF(AR52="","",VLOOKUP(AR52,'シフト記号表（勤務時間帯）'!$C$6:$K$35,9,FALSE))</f>
        <v/>
      </c>
      <c r="AS53" s="379" t="str">
        <f>IF(AS52="","",VLOOKUP(AS52,'シフト記号表（勤務時間帯）'!$C$6:$K$35,9,FALSE))</f>
        <v/>
      </c>
      <c r="AT53" s="380" t="str">
        <f>IF(AT52="","",VLOOKUP(AT52,'シフト記号表（勤務時間帯）'!$C$6:$K$35,9,FALSE))</f>
        <v/>
      </c>
      <c r="AU53" s="378" t="str">
        <f>IF(AU52="","",VLOOKUP(AU52,'シフト記号表（勤務時間帯）'!$C$6:$K$35,9,FALSE))</f>
        <v/>
      </c>
      <c r="AV53" s="379" t="str">
        <f>IF(AV52="","",VLOOKUP(AV52,'シフト記号表（勤務時間帯）'!$C$6:$K$35,9,FALSE))</f>
        <v/>
      </c>
      <c r="AW53" s="379" t="str">
        <f>IF(AW52="","",VLOOKUP(AW52,'シフト記号表（勤務時間帯）'!$C$6:$K$35,9,FALSE))</f>
        <v/>
      </c>
      <c r="AX53" s="1153">
        <f>IF($BB$3="４週",SUM(S53:AT53),IF($BB$3="暦月",SUM(S53:AW53),""))</f>
        <v>0</v>
      </c>
      <c r="AY53" s="1154"/>
      <c r="AZ53" s="1155">
        <f>IF($BB$3="４週",AX53/4,IF($BB$3="暦月",'勤務形態一覧表（1枚版）'!AX53/('勤務形態一覧表（1枚版）'!$BB$8/7),""))</f>
        <v>0</v>
      </c>
      <c r="BA53" s="1156"/>
      <c r="BB53" s="1144"/>
      <c r="BC53" s="1145"/>
      <c r="BD53" s="1145"/>
      <c r="BE53" s="1145"/>
      <c r="BF53" s="1146"/>
    </row>
    <row r="54" spans="2:58" ht="20.25" customHeight="1" x14ac:dyDescent="0.15">
      <c r="B54" s="1083"/>
      <c r="C54" s="1192"/>
      <c r="D54" s="1193"/>
      <c r="E54" s="1194"/>
      <c r="F54" s="377">
        <f>C52</f>
        <v>0</v>
      </c>
      <c r="G54" s="1168"/>
      <c r="H54" s="1098"/>
      <c r="I54" s="1099"/>
      <c r="J54" s="1099"/>
      <c r="K54" s="1100"/>
      <c r="L54" s="1173"/>
      <c r="M54" s="1174"/>
      <c r="N54" s="1174"/>
      <c r="O54" s="1175"/>
      <c r="P54" s="1157" t="s">
        <v>539</v>
      </c>
      <c r="Q54" s="1158"/>
      <c r="R54" s="1159"/>
      <c r="S54" s="382" t="str">
        <f>IF(S52="","",VLOOKUP(S52,'シフト記号表（勤務時間帯）'!$C$6:$U$35,19,FALSE))</f>
        <v/>
      </c>
      <c r="T54" s="383" t="str">
        <f>IF(T52="","",VLOOKUP(T52,'シフト記号表（勤務時間帯）'!$C$6:$U$35,19,FALSE))</f>
        <v/>
      </c>
      <c r="U54" s="383" t="str">
        <f>IF(U52="","",VLOOKUP(U52,'シフト記号表（勤務時間帯）'!$C$6:$U$35,19,FALSE))</f>
        <v/>
      </c>
      <c r="V54" s="383" t="str">
        <f>IF(V52="","",VLOOKUP(V52,'シフト記号表（勤務時間帯）'!$C$6:$U$35,19,FALSE))</f>
        <v/>
      </c>
      <c r="W54" s="383" t="str">
        <f>IF(W52="","",VLOOKUP(W52,'シフト記号表（勤務時間帯）'!$C$6:$U$35,19,FALSE))</f>
        <v/>
      </c>
      <c r="X54" s="383" t="str">
        <f>IF(X52="","",VLOOKUP(X52,'シフト記号表（勤務時間帯）'!$C$6:$U$35,19,FALSE))</f>
        <v/>
      </c>
      <c r="Y54" s="384" t="str">
        <f>IF(Y52="","",VLOOKUP(Y52,'シフト記号表（勤務時間帯）'!$C$6:$U$35,19,FALSE))</f>
        <v/>
      </c>
      <c r="Z54" s="382" t="str">
        <f>IF(Z52="","",VLOOKUP(Z52,'シフト記号表（勤務時間帯）'!$C$6:$U$35,19,FALSE))</f>
        <v/>
      </c>
      <c r="AA54" s="383" t="str">
        <f>IF(AA52="","",VLOOKUP(AA52,'シフト記号表（勤務時間帯）'!$C$6:$U$35,19,FALSE))</f>
        <v/>
      </c>
      <c r="AB54" s="383" t="str">
        <f>IF(AB52="","",VLOOKUP(AB52,'シフト記号表（勤務時間帯）'!$C$6:$U$35,19,FALSE))</f>
        <v/>
      </c>
      <c r="AC54" s="383" t="str">
        <f>IF(AC52="","",VLOOKUP(AC52,'シフト記号表（勤務時間帯）'!$C$6:$U$35,19,FALSE))</f>
        <v/>
      </c>
      <c r="AD54" s="383" t="str">
        <f>IF(AD52="","",VLOOKUP(AD52,'シフト記号表（勤務時間帯）'!$C$6:$U$35,19,FALSE))</f>
        <v/>
      </c>
      <c r="AE54" s="383" t="str">
        <f>IF(AE52="","",VLOOKUP(AE52,'シフト記号表（勤務時間帯）'!$C$6:$U$35,19,FALSE))</f>
        <v/>
      </c>
      <c r="AF54" s="384" t="str">
        <f>IF(AF52="","",VLOOKUP(AF52,'シフト記号表（勤務時間帯）'!$C$6:$U$35,19,FALSE))</f>
        <v/>
      </c>
      <c r="AG54" s="382" t="str">
        <f>IF(AG52="","",VLOOKUP(AG52,'シフト記号表（勤務時間帯）'!$C$6:$U$35,19,FALSE))</f>
        <v/>
      </c>
      <c r="AH54" s="383" t="str">
        <f>IF(AH52="","",VLOOKUP(AH52,'シフト記号表（勤務時間帯）'!$C$6:$U$35,19,FALSE))</f>
        <v/>
      </c>
      <c r="AI54" s="383" t="str">
        <f>IF(AI52="","",VLOOKUP(AI52,'シフト記号表（勤務時間帯）'!$C$6:$U$35,19,FALSE))</f>
        <v/>
      </c>
      <c r="AJ54" s="383" t="str">
        <f>IF(AJ52="","",VLOOKUP(AJ52,'シフト記号表（勤務時間帯）'!$C$6:$U$35,19,FALSE))</f>
        <v/>
      </c>
      <c r="AK54" s="383" t="str">
        <f>IF(AK52="","",VLOOKUP(AK52,'シフト記号表（勤務時間帯）'!$C$6:$U$35,19,FALSE))</f>
        <v/>
      </c>
      <c r="AL54" s="383" t="str">
        <f>IF(AL52="","",VLOOKUP(AL52,'シフト記号表（勤務時間帯）'!$C$6:$U$35,19,FALSE))</f>
        <v/>
      </c>
      <c r="AM54" s="384" t="str">
        <f>IF(AM52="","",VLOOKUP(AM52,'シフト記号表（勤務時間帯）'!$C$6:$U$35,19,FALSE))</f>
        <v/>
      </c>
      <c r="AN54" s="382" t="str">
        <f>IF(AN52="","",VLOOKUP(AN52,'シフト記号表（勤務時間帯）'!$C$6:$U$35,19,FALSE))</f>
        <v/>
      </c>
      <c r="AO54" s="383" t="str">
        <f>IF(AO52="","",VLOOKUP(AO52,'シフト記号表（勤務時間帯）'!$C$6:$U$35,19,FALSE))</f>
        <v/>
      </c>
      <c r="AP54" s="383" t="str">
        <f>IF(AP52="","",VLOOKUP(AP52,'シフト記号表（勤務時間帯）'!$C$6:$U$35,19,FALSE))</f>
        <v/>
      </c>
      <c r="AQ54" s="383" t="str">
        <f>IF(AQ52="","",VLOOKUP(AQ52,'シフト記号表（勤務時間帯）'!$C$6:$U$35,19,FALSE))</f>
        <v/>
      </c>
      <c r="AR54" s="383" t="str">
        <f>IF(AR52="","",VLOOKUP(AR52,'シフト記号表（勤務時間帯）'!$C$6:$U$35,19,FALSE))</f>
        <v/>
      </c>
      <c r="AS54" s="383" t="str">
        <f>IF(AS52="","",VLOOKUP(AS52,'シフト記号表（勤務時間帯）'!$C$6:$U$35,19,FALSE))</f>
        <v/>
      </c>
      <c r="AT54" s="384" t="str">
        <f>IF(AT52="","",VLOOKUP(AT52,'シフト記号表（勤務時間帯）'!$C$6:$U$35,19,FALSE))</f>
        <v/>
      </c>
      <c r="AU54" s="382" t="str">
        <f>IF(AU52="","",VLOOKUP(AU52,'シフト記号表（勤務時間帯）'!$C$6:$U$35,19,FALSE))</f>
        <v/>
      </c>
      <c r="AV54" s="383" t="str">
        <f>IF(AV52="","",VLOOKUP(AV52,'シフト記号表（勤務時間帯）'!$C$6:$U$35,19,FALSE))</f>
        <v/>
      </c>
      <c r="AW54" s="383" t="str">
        <f>IF(AW52="","",VLOOKUP(AW52,'シフト記号表（勤務時間帯）'!$C$6:$U$35,19,FALSE))</f>
        <v/>
      </c>
      <c r="AX54" s="1160">
        <f>IF($BB$3="４週",SUM(S54:AT54),IF($BB$3="暦月",SUM(S54:AW54),""))</f>
        <v>0</v>
      </c>
      <c r="AY54" s="1161"/>
      <c r="AZ54" s="1162">
        <f>IF($BB$3="４週",AX54/4,IF($BB$3="暦月",'勤務形態一覧表（1枚版）'!AX54/('勤務形態一覧表（1枚版）'!$BB$8/7),""))</f>
        <v>0</v>
      </c>
      <c r="BA54" s="1163"/>
      <c r="BB54" s="1147"/>
      <c r="BC54" s="1148"/>
      <c r="BD54" s="1148"/>
      <c r="BE54" s="1148"/>
      <c r="BF54" s="1149"/>
    </row>
    <row r="55" spans="2:58" ht="20.25" customHeight="1" x14ac:dyDescent="0.15">
      <c r="B55" s="1083">
        <f>B52+1</f>
        <v>12</v>
      </c>
      <c r="C55" s="1186"/>
      <c r="D55" s="1187"/>
      <c r="E55" s="1188"/>
      <c r="F55" s="385"/>
      <c r="G55" s="1167"/>
      <c r="H55" s="1169"/>
      <c r="I55" s="1099"/>
      <c r="J55" s="1099"/>
      <c r="K55" s="1100"/>
      <c r="L55" s="1170"/>
      <c r="M55" s="1171"/>
      <c r="N55" s="1171"/>
      <c r="O55" s="1172"/>
      <c r="P55" s="1176" t="s">
        <v>817</v>
      </c>
      <c r="Q55" s="1177"/>
      <c r="R55" s="1178"/>
      <c r="S55" s="374"/>
      <c r="T55" s="375"/>
      <c r="U55" s="375"/>
      <c r="V55" s="375"/>
      <c r="W55" s="375"/>
      <c r="X55" s="375"/>
      <c r="Y55" s="376"/>
      <c r="Z55" s="374"/>
      <c r="AA55" s="375"/>
      <c r="AB55" s="375"/>
      <c r="AC55" s="375"/>
      <c r="AD55" s="375"/>
      <c r="AE55" s="375"/>
      <c r="AF55" s="376"/>
      <c r="AG55" s="374"/>
      <c r="AH55" s="375"/>
      <c r="AI55" s="375"/>
      <c r="AJ55" s="375"/>
      <c r="AK55" s="375"/>
      <c r="AL55" s="375"/>
      <c r="AM55" s="376"/>
      <c r="AN55" s="374"/>
      <c r="AO55" s="375"/>
      <c r="AP55" s="375"/>
      <c r="AQ55" s="375"/>
      <c r="AR55" s="375"/>
      <c r="AS55" s="375"/>
      <c r="AT55" s="376"/>
      <c r="AU55" s="374"/>
      <c r="AV55" s="375"/>
      <c r="AW55" s="375"/>
      <c r="AX55" s="1179"/>
      <c r="AY55" s="1180"/>
      <c r="AZ55" s="1181"/>
      <c r="BA55" s="1182"/>
      <c r="BB55" s="1203"/>
      <c r="BC55" s="1171"/>
      <c r="BD55" s="1171"/>
      <c r="BE55" s="1171"/>
      <c r="BF55" s="1172"/>
    </row>
    <row r="56" spans="2:58" ht="20.25" customHeight="1" x14ac:dyDescent="0.15">
      <c r="B56" s="1083"/>
      <c r="C56" s="1189"/>
      <c r="D56" s="1190"/>
      <c r="E56" s="1191"/>
      <c r="F56" s="377"/>
      <c r="G56" s="1094"/>
      <c r="H56" s="1098"/>
      <c r="I56" s="1099"/>
      <c r="J56" s="1099"/>
      <c r="K56" s="1100"/>
      <c r="L56" s="1104"/>
      <c r="M56" s="1105"/>
      <c r="N56" s="1105"/>
      <c r="O56" s="1106"/>
      <c r="P56" s="1150" t="s">
        <v>538</v>
      </c>
      <c r="Q56" s="1151"/>
      <c r="R56" s="1152"/>
      <c r="S56" s="378" t="str">
        <f>IF(S55="","",VLOOKUP(S55,'シフト記号表（勤務時間帯）'!$C$6:$K$35,9,FALSE))</f>
        <v/>
      </c>
      <c r="T56" s="379" t="str">
        <f>IF(T55="","",VLOOKUP(T55,'シフト記号表（勤務時間帯）'!$C$6:$K$35,9,FALSE))</f>
        <v/>
      </c>
      <c r="U56" s="379" t="str">
        <f>IF(U55="","",VLOOKUP(U55,'シフト記号表（勤務時間帯）'!$C$6:$K$35,9,FALSE))</f>
        <v/>
      </c>
      <c r="V56" s="379" t="str">
        <f>IF(V55="","",VLOOKUP(V55,'シフト記号表（勤務時間帯）'!$C$6:$K$35,9,FALSE))</f>
        <v/>
      </c>
      <c r="W56" s="379" t="str">
        <f>IF(W55="","",VLOOKUP(W55,'シフト記号表（勤務時間帯）'!$C$6:$K$35,9,FALSE))</f>
        <v/>
      </c>
      <c r="X56" s="379" t="str">
        <f>IF(X55="","",VLOOKUP(X55,'シフト記号表（勤務時間帯）'!$C$6:$K$35,9,FALSE))</f>
        <v/>
      </c>
      <c r="Y56" s="380" t="str">
        <f>IF(Y55="","",VLOOKUP(Y55,'シフト記号表（勤務時間帯）'!$C$6:$K$35,9,FALSE))</f>
        <v/>
      </c>
      <c r="Z56" s="378" t="str">
        <f>IF(Z55="","",VLOOKUP(Z55,'シフト記号表（勤務時間帯）'!$C$6:$K$35,9,FALSE))</f>
        <v/>
      </c>
      <c r="AA56" s="379" t="str">
        <f>IF(AA55="","",VLOOKUP(AA55,'シフト記号表（勤務時間帯）'!$C$6:$K$35,9,FALSE))</f>
        <v/>
      </c>
      <c r="AB56" s="379" t="str">
        <f>IF(AB55="","",VLOOKUP(AB55,'シフト記号表（勤務時間帯）'!$C$6:$K$35,9,FALSE))</f>
        <v/>
      </c>
      <c r="AC56" s="379" t="str">
        <f>IF(AC55="","",VLOOKUP(AC55,'シフト記号表（勤務時間帯）'!$C$6:$K$35,9,FALSE))</f>
        <v/>
      </c>
      <c r="AD56" s="379" t="str">
        <f>IF(AD55="","",VLOOKUP(AD55,'シフト記号表（勤務時間帯）'!$C$6:$K$35,9,FALSE))</f>
        <v/>
      </c>
      <c r="AE56" s="379" t="str">
        <f>IF(AE55="","",VLOOKUP(AE55,'シフト記号表（勤務時間帯）'!$C$6:$K$35,9,FALSE))</f>
        <v/>
      </c>
      <c r="AF56" s="380" t="str">
        <f>IF(AF55="","",VLOOKUP(AF55,'シフト記号表（勤務時間帯）'!$C$6:$K$35,9,FALSE))</f>
        <v/>
      </c>
      <c r="AG56" s="378" t="str">
        <f>IF(AG55="","",VLOOKUP(AG55,'シフト記号表（勤務時間帯）'!$C$6:$K$35,9,FALSE))</f>
        <v/>
      </c>
      <c r="AH56" s="379" t="str">
        <f>IF(AH55="","",VLOOKUP(AH55,'シフト記号表（勤務時間帯）'!$C$6:$K$35,9,FALSE))</f>
        <v/>
      </c>
      <c r="AI56" s="379" t="str">
        <f>IF(AI55="","",VLOOKUP(AI55,'シフト記号表（勤務時間帯）'!$C$6:$K$35,9,FALSE))</f>
        <v/>
      </c>
      <c r="AJ56" s="379" t="str">
        <f>IF(AJ55="","",VLOOKUP(AJ55,'シフト記号表（勤務時間帯）'!$C$6:$K$35,9,FALSE))</f>
        <v/>
      </c>
      <c r="AK56" s="379" t="str">
        <f>IF(AK55="","",VLOOKUP(AK55,'シフト記号表（勤務時間帯）'!$C$6:$K$35,9,FALSE))</f>
        <v/>
      </c>
      <c r="AL56" s="379" t="str">
        <f>IF(AL55="","",VLOOKUP(AL55,'シフト記号表（勤務時間帯）'!$C$6:$K$35,9,FALSE))</f>
        <v/>
      </c>
      <c r="AM56" s="380" t="str">
        <f>IF(AM55="","",VLOOKUP(AM55,'シフト記号表（勤務時間帯）'!$C$6:$K$35,9,FALSE))</f>
        <v/>
      </c>
      <c r="AN56" s="378" t="str">
        <f>IF(AN55="","",VLOOKUP(AN55,'シフト記号表（勤務時間帯）'!$C$6:$K$35,9,FALSE))</f>
        <v/>
      </c>
      <c r="AO56" s="379" t="str">
        <f>IF(AO55="","",VLOOKUP(AO55,'シフト記号表（勤務時間帯）'!$C$6:$K$35,9,FALSE))</f>
        <v/>
      </c>
      <c r="AP56" s="379" t="str">
        <f>IF(AP55="","",VLOOKUP(AP55,'シフト記号表（勤務時間帯）'!$C$6:$K$35,9,FALSE))</f>
        <v/>
      </c>
      <c r="AQ56" s="379" t="str">
        <f>IF(AQ55="","",VLOOKUP(AQ55,'シフト記号表（勤務時間帯）'!$C$6:$K$35,9,FALSE))</f>
        <v/>
      </c>
      <c r="AR56" s="379" t="str">
        <f>IF(AR55="","",VLOOKUP(AR55,'シフト記号表（勤務時間帯）'!$C$6:$K$35,9,FALSE))</f>
        <v/>
      </c>
      <c r="AS56" s="379" t="str">
        <f>IF(AS55="","",VLOOKUP(AS55,'シフト記号表（勤務時間帯）'!$C$6:$K$35,9,FALSE))</f>
        <v/>
      </c>
      <c r="AT56" s="380" t="str">
        <f>IF(AT55="","",VLOOKUP(AT55,'シフト記号表（勤務時間帯）'!$C$6:$K$35,9,FALSE))</f>
        <v/>
      </c>
      <c r="AU56" s="378" t="str">
        <f>IF(AU55="","",VLOOKUP(AU55,'シフト記号表（勤務時間帯）'!$C$6:$K$35,9,FALSE))</f>
        <v/>
      </c>
      <c r="AV56" s="379" t="str">
        <f>IF(AV55="","",VLOOKUP(AV55,'シフト記号表（勤務時間帯）'!$C$6:$K$35,9,FALSE))</f>
        <v/>
      </c>
      <c r="AW56" s="379" t="str">
        <f>IF(AW55="","",VLOOKUP(AW55,'シフト記号表（勤務時間帯）'!$C$6:$K$35,9,FALSE))</f>
        <v/>
      </c>
      <c r="AX56" s="1153">
        <f>IF($BB$3="４週",SUM(S56:AT56),IF($BB$3="暦月",SUM(S56:AW56),""))</f>
        <v>0</v>
      </c>
      <c r="AY56" s="1154"/>
      <c r="AZ56" s="1155">
        <f>IF($BB$3="４週",AX56/4,IF($BB$3="暦月",'勤務形態一覧表（1枚版）'!AX56/('勤務形態一覧表（1枚版）'!$BB$8/7),""))</f>
        <v>0</v>
      </c>
      <c r="BA56" s="1156"/>
      <c r="BB56" s="1204"/>
      <c r="BC56" s="1105"/>
      <c r="BD56" s="1105"/>
      <c r="BE56" s="1105"/>
      <c r="BF56" s="1106"/>
    </row>
    <row r="57" spans="2:58" ht="20.25" customHeight="1" x14ac:dyDescent="0.15">
      <c r="B57" s="1083"/>
      <c r="C57" s="1192"/>
      <c r="D57" s="1193"/>
      <c r="E57" s="1194"/>
      <c r="F57" s="377">
        <f>C55</f>
        <v>0</v>
      </c>
      <c r="G57" s="1168"/>
      <c r="H57" s="1098"/>
      <c r="I57" s="1099"/>
      <c r="J57" s="1099"/>
      <c r="K57" s="1100"/>
      <c r="L57" s="1173"/>
      <c r="M57" s="1174"/>
      <c r="N57" s="1174"/>
      <c r="O57" s="1175"/>
      <c r="P57" s="1157" t="s">
        <v>539</v>
      </c>
      <c r="Q57" s="1158"/>
      <c r="R57" s="1159"/>
      <c r="S57" s="382" t="str">
        <f>IF(S55="","",VLOOKUP(S55,'シフト記号表（勤務時間帯）'!$C$6:$U$35,19,FALSE))</f>
        <v/>
      </c>
      <c r="T57" s="383" t="str">
        <f>IF(T55="","",VLOOKUP(T55,'シフト記号表（勤務時間帯）'!$C$6:$U$35,19,FALSE))</f>
        <v/>
      </c>
      <c r="U57" s="383" t="str">
        <f>IF(U55="","",VLOOKUP(U55,'シフト記号表（勤務時間帯）'!$C$6:$U$35,19,FALSE))</f>
        <v/>
      </c>
      <c r="V57" s="383" t="str">
        <f>IF(V55="","",VLOOKUP(V55,'シフト記号表（勤務時間帯）'!$C$6:$U$35,19,FALSE))</f>
        <v/>
      </c>
      <c r="W57" s="383" t="str">
        <f>IF(W55="","",VLOOKUP(W55,'シフト記号表（勤務時間帯）'!$C$6:$U$35,19,FALSE))</f>
        <v/>
      </c>
      <c r="X57" s="383" t="str">
        <f>IF(X55="","",VLOOKUP(X55,'シフト記号表（勤務時間帯）'!$C$6:$U$35,19,FALSE))</f>
        <v/>
      </c>
      <c r="Y57" s="384" t="str">
        <f>IF(Y55="","",VLOOKUP(Y55,'シフト記号表（勤務時間帯）'!$C$6:$U$35,19,FALSE))</f>
        <v/>
      </c>
      <c r="Z57" s="382" t="str">
        <f>IF(Z55="","",VLOOKUP(Z55,'シフト記号表（勤務時間帯）'!$C$6:$U$35,19,FALSE))</f>
        <v/>
      </c>
      <c r="AA57" s="383" t="str">
        <f>IF(AA55="","",VLOOKUP(AA55,'シフト記号表（勤務時間帯）'!$C$6:$U$35,19,FALSE))</f>
        <v/>
      </c>
      <c r="AB57" s="383" t="str">
        <f>IF(AB55="","",VLOOKUP(AB55,'シフト記号表（勤務時間帯）'!$C$6:$U$35,19,FALSE))</f>
        <v/>
      </c>
      <c r="AC57" s="383" t="str">
        <f>IF(AC55="","",VLOOKUP(AC55,'シフト記号表（勤務時間帯）'!$C$6:$U$35,19,FALSE))</f>
        <v/>
      </c>
      <c r="AD57" s="383" t="str">
        <f>IF(AD55="","",VLOOKUP(AD55,'シフト記号表（勤務時間帯）'!$C$6:$U$35,19,FALSE))</f>
        <v/>
      </c>
      <c r="AE57" s="383" t="str">
        <f>IF(AE55="","",VLOOKUP(AE55,'シフト記号表（勤務時間帯）'!$C$6:$U$35,19,FALSE))</f>
        <v/>
      </c>
      <c r="AF57" s="384" t="str">
        <f>IF(AF55="","",VLOOKUP(AF55,'シフト記号表（勤務時間帯）'!$C$6:$U$35,19,FALSE))</f>
        <v/>
      </c>
      <c r="AG57" s="382" t="str">
        <f>IF(AG55="","",VLOOKUP(AG55,'シフト記号表（勤務時間帯）'!$C$6:$U$35,19,FALSE))</f>
        <v/>
      </c>
      <c r="AH57" s="383" t="str">
        <f>IF(AH55="","",VLOOKUP(AH55,'シフト記号表（勤務時間帯）'!$C$6:$U$35,19,FALSE))</f>
        <v/>
      </c>
      <c r="AI57" s="383" t="str">
        <f>IF(AI55="","",VLOOKUP(AI55,'シフト記号表（勤務時間帯）'!$C$6:$U$35,19,FALSE))</f>
        <v/>
      </c>
      <c r="AJ57" s="383" t="str">
        <f>IF(AJ55="","",VLOOKUP(AJ55,'シフト記号表（勤務時間帯）'!$C$6:$U$35,19,FALSE))</f>
        <v/>
      </c>
      <c r="AK57" s="383" t="str">
        <f>IF(AK55="","",VLOOKUP(AK55,'シフト記号表（勤務時間帯）'!$C$6:$U$35,19,FALSE))</f>
        <v/>
      </c>
      <c r="AL57" s="383" t="str">
        <f>IF(AL55="","",VLOOKUP(AL55,'シフト記号表（勤務時間帯）'!$C$6:$U$35,19,FALSE))</f>
        <v/>
      </c>
      <c r="AM57" s="384" t="str">
        <f>IF(AM55="","",VLOOKUP(AM55,'シフト記号表（勤務時間帯）'!$C$6:$U$35,19,FALSE))</f>
        <v/>
      </c>
      <c r="AN57" s="382" t="str">
        <f>IF(AN55="","",VLOOKUP(AN55,'シフト記号表（勤務時間帯）'!$C$6:$U$35,19,FALSE))</f>
        <v/>
      </c>
      <c r="AO57" s="383" t="str">
        <f>IF(AO55="","",VLOOKUP(AO55,'シフト記号表（勤務時間帯）'!$C$6:$U$35,19,FALSE))</f>
        <v/>
      </c>
      <c r="AP57" s="383" t="str">
        <f>IF(AP55="","",VLOOKUP(AP55,'シフト記号表（勤務時間帯）'!$C$6:$U$35,19,FALSE))</f>
        <v/>
      </c>
      <c r="AQ57" s="383" t="str">
        <f>IF(AQ55="","",VLOOKUP(AQ55,'シフト記号表（勤務時間帯）'!$C$6:$U$35,19,FALSE))</f>
        <v/>
      </c>
      <c r="AR57" s="383" t="str">
        <f>IF(AR55="","",VLOOKUP(AR55,'シフト記号表（勤務時間帯）'!$C$6:$U$35,19,FALSE))</f>
        <v/>
      </c>
      <c r="AS57" s="383" t="str">
        <f>IF(AS55="","",VLOOKUP(AS55,'シフト記号表（勤務時間帯）'!$C$6:$U$35,19,FALSE))</f>
        <v/>
      </c>
      <c r="AT57" s="384" t="str">
        <f>IF(AT55="","",VLOOKUP(AT55,'シフト記号表（勤務時間帯）'!$C$6:$U$35,19,FALSE))</f>
        <v/>
      </c>
      <c r="AU57" s="382" t="str">
        <f>IF(AU55="","",VLOOKUP(AU55,'シフト記号表（勤務時間帯）'!$C$6:$U$35,19,FALSE))</f>
        <v/>
      </c>
      <c r="AV57" s="383" t="str">
        <f>IF(AV55="","",VLOOKUP(AV55,'シフト記号表（勤務時間帯）'!$C$6:$U$35,19,FALSE))</f>
        <v/>
      </c>
      <c r="AW57" s="383" t="str">
        <f>IF(AW55="","",VLOOKUP(AW55,'シフト記号表（勤務時間帯）'!$C$6:$U$35,19,FALSE))</f>
        <v/>
      </c>
      <c r="AX57" s="1160">
        <f>IF($BB$3="４週",SUM(S57:AT57),IF($BB$3="暦月",SUM(S57:AW57),""))</f>
        <v>0</v>
      </c>
      <c r="AY57" s="1161"/>
      <c r="AZ57" s="1162">
        <f>IF($BB$3="４週",AX57/4,IF($BB$3="暦月",'勤務形態一覧表（1枚版）'!AX57/('勤務形態一覧表（1枚版）'!$BB$8/7),""))</f>
        <v>0</v>
      </c>
      <c r="BA57" s="1163"/>
      <c r="BB57" s="1205"/>
      <c r="BC57" s="1174"/>
      <c r="BD57" s="1174"/>
      <c r="BE57" s="1174"/>
      <c r="BF57" s="1175"/>
    </row>
    <row r="58" spans="2:58" ht="20.25" customHeight="1" x14ac:dyDescent="0.15">
      <c r="B58" s="1083">
        <f>B55+1</f>
        <v>13</v>
      </c>
      <c r="C58" s="1186"/>
      <c r="D58" s="1187"/>
      <c r="E58" s="1188"/>
      <c r="F58" s="385"/>
      <c r="G58" s="1167"/>
      <c r="H58" s="1169"/>
      <c r="I58" s="1099"/>
      <c r="J58" s="1099"/>
      <c r="K58" s="1100"/>
      <c r="L58" s="1170"/>
      <c r="M58" s="1171"/>
      <c r="N58" s="1171"/>
      <c r="O58" s="1172"/>
      <c r="P58" s="1176" t="s">
        <v>817</v>
      </c>
      <c r="Q58" s="1177"/>
      <c r="R58" s="1178"/>
      <c r="S58" s="374"/>
      <c r="T58" s="375"/>
      <c r="U58" s="375"/>
      <c r="V58" s="375"/>
      <c r="W58" s="375"/>
      <c r="X58" s="375"/>
      <c r="Y58" s="376"/>
      <c r="Z58" s="374"/>
      <c r="AA58" s="375"/>
      <c r="AB58" s="375"/>
      <c r="AC58" s="375"/>
      <c r="AD58" s="375"/>
      <c r="AE58" s="375"/>
      <c r="AF58" s="376"/>
      <c r="AG58" s="374"/>
      <c r="AH58" s="375"/>
      <c r="AI58" s="375"/>
      <c r="AJ58" s="375"/>
      <c r="AK58" s="375"/>
      <c r="AL58" s="375"/>
      <c r="AM58" s="376"/>
      <c r="AN58" s="374"/>
      <c r="AO58" s="375"/>
      <c r="AP58" s="375"/>
      <c r="AQ58" s="375"/>
      <c r="AR58" s="375"/>
      <c r="AS58" s="375"/>
      <c r="AT58" s="376"/>
      <c r="AU58" s="374"/>
      <c r="AV58" s="375"/>
      <c r="AW58" s="375"/>
      <c r="AX58" s="1179"/>
      <c r="AY58" s="1180"/>
      <c r="AZ58" s="1181"/>
      <c r="BA58" s="1182"/>
      <c r="BB58" s="1203"/>
      <c r="BC58" s="1171"/>
      <c r="BD58" s="1171"/>
      <c r="BE58" s="1171"/>
      <c r="BF58" s="1172"/>
    </row>
    <row r="59" spans="2:58" ht="20.25" customHeight="1" x14ac:dyDescent="0.15">
      <c r="B59" s="1083"/>
      <c r="C59" s="1189"/>
      <c r="D59" s="1190"/>
      <c r="E59" s="1191"/>
      <c r="F59" s="377"/>
      <c r="G59" s="1094"/>
      <c r="H59" s="1098"/>
      <c r="I59" s="1099"/>
      <c r="J59" s="1099"/>
      <c r="K59" s="1100"/>
      <c r="L59" s="1104"/>
      <c r="M59" s="1105"/>
      <c r="N59" s="1105"/>
      <c r="O59" s="1106"/>
      <c r="P59" s="1150" t="s">
        <v>538</v>
      </c>
      <c r="Q59" s="1151"/>
      <c r="R59" s="1152"/>
      <c r="S59" s="378" t="str">
        <f>IF(S58="","",VLOOKUP(S58,'シフト記号表（勤務時間帯）'!$C$6:$K$35,9,FALSE))</f>
        <v/>
      </c>
      <c r="T59" s="379" t="str">
        <f>IF(T58="","",VLOOKUP(T58,'シフト記号表（勤務時間帯）'!$C$6:$K$35,9,FALSE))</f>
        <v/>
      </c>
      <c r="U59" s="379" t="str">
        <f>IF(U58="","",VLOOKUP(U58,'シフト記号表（勤務時間帯）'!$C$6:$K$35,9,FALSE))</f>
        <v/>
      </c>
      <c r="V59" s="379" t="str">
        <f>IF(V58="","",VLOOKUP(V58,'シフト記号表（勤務時間帯）'!$C$6:$K$35,9,FALSE))</f>
        <v/>
      </c>
      <c r="W59" s="379" t="str">
        <f>IF(W58="","",VLOOKUP(W58,'シフト記号表（勤務時間帯）'!$C$6:$K$35,9,FALSE))</f>
        <v/>
      </c>
      <c r="X59" s="379" t="str">
        <f>IF(X58="","",VLOOKUP(X58,'シフト記号表（勤務時間帯）'!$C$6:$K$35,9,FALSE))</f>
        <v/>
      </c>
      <c r="Y59" s="380" t="str">
        <f>IF(Y58="","",VLOOKUP(Y58,'シフト記号表（勤務時間帯）'!$C$6:$K$35,9,FALSE))</f>
        <v/>
      </c>
      <c r="Z59" s="378" t="str">
        <f>IF(Z58="","",VLOOKUP(Z58,'シフト記号表（勤務時間帯）'!$C$6:$K$35,9,FALSE))</f>
        <v/>
      </c>
      <c r="AA59" s="379" t="str">
        <f>IF(AA58="","",VLOOKUP(AA58,'シフト記号表（勤務時間帯）'!$C$6:$K$35,9,FALSE))</f>
        <v/>
      </c>
      <c r="AB59" s="379" t="str">
        <f>IF(AB58="","",VLOOKUP(AB58,'シフト記号表（勤務時間帯）'!$C$6:$K$35,9,FALSE))</f>
        <v/>
      </c>
      <c r="AC59" s="379" t="str">
        <f>IF(AC58="","",VLOOKUP(AC58,'シフト記号表（勤務時間帯）'!$C$6:$K$35,9,FALSE))</f>
        <v/>
      </c>
      <c r="AD59" s="379" t="str">
        <f>IF(AD58="","",VLOOKUP(AD58,'シフト記号表（勤務時間帯）'!$C$6:$K$35,9,FALSE))</f>
        <v/>
      </c>
      <c r="AE59" s="379" t="str">
        <f>IF(AE58="","",VLOOKUP(AE58,'シフト記号表（勤務時間帯）'!$C$6:$K$35,9,FALSE))</f>
        <v/>
      </c>
      <c r="AF59" s="380" t="str">
        <f>IF(AF58="","",VLOOKUP(AF58,'シフト記号表（勤務時間帯）'!$C$6:$K$35,9,FALSE))</f>
        <v/>
      </c>
      <c r="AG59" s="378" t="str">
        <f>IF(AG58="","",VLOOKUP(AG58,'シフト記号表（勤務時間帯）'!$C$6:$K$35,9,FALSE))</f>
        <v/>
      </c>
      <c r="AH59" s="379" t="str">
        <f>IF(AH58="","",VLOOKUP(AH58,'シフト記号表（勤務時間帯）'!$C$6:$K$35,9,FALSE))</f>
        <v/>
      </c>
      <c r="AI59" s="379" t="str">
        <f>IF(AI58="","",VLOOKUP(AI58,'シフト記号表（勤務時間帯）'!$C$6:$K$35,9,FALSE))</f>
        <v/>
      </c>
      <c r="AJ59" s="379" t="str">
        <f>IF(AJ58="","",VLOOKUP(AJ58,'シフト記号表（勤務時間帯）'!$C$6:$K$35,9,FALSE))</f>
        <v/>
      </c>
      <c r="AK59" s="379" t="str">
        <f>IF(AK58="","",VLOOKUP(AK58,'シフト記号表（勤務時間帯）'!$C$6:$K$35,9,FALSE))</f>
        <v/>
      </c>
      <c r="AL59" s="379" t="str">
        <f>IF(AL58="","",VLOOKUP(AL58,'シフト記号表（勤務時間帯）'!$C$6:$K$35,9,FALSE))</f>
        <v/>
      </c>
      <c r="AM59" s="380" t="str">
        <f>IF(AM58="","",VLOOKUP(AM58,'シフト記号表（勤務時間帯）'!$C$6:$K$35,9,FALSE))</f>
        <v/>
      </c>
      <c r="AN59" s="378" t="str">
        <f>IF(AN58="","",VLOOKUP(AN58,'シフト記号表（勤務時間帯）'!$C$6:$K$35,9,FALSE))</f>
        <v/>
      </c>
      <c r="AO59" s="379" t="str">
        <f>IF(AO58="","",VLOOKUP(AO58,'シフト記号表（勤務時間帯）'!$C$6:$K$35,9,FALSE))</f>
        <v/>
      </c>
      <c r="AP59" s="379" t="str">
        <f>IF(AP58="","",VLOOKUP(AP58,'シフト記号表（勤務時間帯）'!$C$6:$K$35,9,FALSE))</f>
        <v/>
      </c>
      <c r="AQ59" s="379" t="str">
        <f>IF(AQ58="","",VLOOKUP(AQ58,'シフト記号表（勤務時間帯）'!$C$6:$K$35,9,FALSE))</f>
        <v/>
      </c>
      <c r="AR59" s="379" t="str">
        <f>IF(AR58="","",VLOOKUP(AR58,'シフト記号表（勤務時間帯）'!$C$6:$K$35,9,FALSE))</f>
        <v/>
      </c>
      <c r="AS59" s="379" t="str">
        <f>IF(AS58="","",VLOOKUP(AS58,'シフト記号表（勤務時間帯）'!$C$6:$K$35,9,FALSE))</f>
        <v/>
      </c>
      <c r="AT59" s="380" t="str">
        <f>IF(AT58="","",VLOOKUP(AT58,'シフト記号表（勤務時間帯）'!$C$6:$K$35,9,FALSE))</f>
        <v/>
      </c>
      <c r="AU59" s="378" t="str">
        <f>IF(AU58="","",VLOOKUP(AU58,'シフト記号表（勤務時間帯）'!$C$6:$K$35,9,FALSE))</f>
        <v/>
      </c>
      <c r="AV59" s="379" t="str">
        <f>IF(AV58="","",VLOOKUP(AV58,'シフト記号表（勤務時間帯）'!$C$6:$K$35,9,FALSE))</f>
        <v/>
      </c>
      <c r="AW59" s="379" t="str">
        <f>IF(AW58="","",VLOOKUP(AW58,'シフト記号表（勤務時間帯）'!$C$6:$K$35,9,FALSE))</f>
        <v/>
      </c>
      <c r="AX59" s="1153">
        <f>IF($BB$3="４週",SUM(S59:AT59),IF($BB$3="暦月",SUM(S59:AW59),""))</f>
        <v>0</v>
      </c>
      <c r="AY59" s="1154"/>
      <c r="AZ59" s="1155">
        <f>IF($BB$3="４週",AX59/4,IF($BB$3="暦月",'勤務形態一覧表（1枚版）'!AX59/('勤務形態一覧表（1枚版）'!$BB$8/7),""))</f>
        <v>0</v>
      </c>
      <c r="BA59" s="1156"/>
      <c r="BB59" s="1204"/>
      <c r="BC59" s="1105"/>
      <c r="BD59" s="1105"/>
      <c r="BE59" s="1105"/>
      <c r="BF59" s="1106"/>
    </row>
    <row r="60" spans="2:58" ht="20.25" customHeight="1" thickBot="1" x14ac:dyDescent="0.2">
      <c r="B60" s="1195"/>
      <c r="C60" s="1192"/>
      <c r="D60" s="1193"/>
      <c r="E60" s="1194"/>
      <c r="F60" s="386">
        <f>C58</f>
        <v>0</v>
      </c>
      <c r="G60" s="1196"/>
      <c r="H60" s="1197"/>
      <c r="I60" s="1198"/>
      <c r="J60" s="1198"/>
      <c r="K60" s="1199"/>
      <c r="L60" s="1200"/>
      <c r="M60" s="1201"/>
      <c r="N60" s="1201"/>
      <c r="O60" s="1202"/>
      <c r="P60" s="1223" t="s">
        <v>539</v>
      </c>
      <c r="Q60" s="1224"/>
      <c r="R60" s="1225"/>
      <c r="S60" s="382" t="str">
        <f>IF(S58="","",VLOOKUP(S58,'シフト記号表（勤務時間帯）'!$C$6:$U$35,19,FALSE))</f>
        <v/>
      </c>
      <c r="T60" s="383" t="str">
        <f>IF(T58="","",VLOOKUP(T58,'シフト記号表（勤務時間帯）'!$C$6:$U$35,19,FALSE))</f>
        <v/>
      </c>
      <c r="U60" s="383" t="str">
        <f>IF(U58="","",VLOOKUP(U58,'シフト記号表（勤務時間帯）'!$C$6:$U$35,19,FALSE))</f>
        <v/>
      </c>
      <c r="V60" s="383" t="str">
        <f>IF(V58="","",VLOOKUP(V58,'シフト記号表（勤務時間帯）'!$C$6:$U$35,19,FALSE))</f>
        <v/>
      </c>
      <c r="W60" s="383" t="str">
        <f>IF(W58="","",VLOOKUP(W58,'シフト記号表（勤務時間帯）'!$C$6:$U$35,19,FALSE))</f>
        <v/>
      </c>
      <c r="X60" s="383" t="str">
        <f>IF(X58="","",VLOOKUP(X58,'シフト記号表（勤務時間帯）'!$C$6:$U$35,19,FALSE))</f>
        <v/>
      </c>
      <c r="Y60" s="384" t="str">
        <f>IF(Y58="","",VLOOKUP(Y58,'シフト記号表（勤務時間帯）'!$C$6:$U$35,19,FALSE))</f>
        <v/>
      </c>
      <c r="Z60" s="382" t="str">
        <f>IF(Z58="","",VLOOKUP(Z58,'シフト記号表（勤務時間帯）'!$C$6:$U$35,19,FALSE))</f>
        <v/>
      </c>
      <c r="AA60" s="383" t="str">
        <f>IF(AA58="","",VLOOKUP(AA58,'シフト記号表（勤務時間帯）'!$C$6:$U$35,19,FALSE))</f>
        <v/>
      </c>
      <c r="AB60" s="383" t="str">
        <f>IF(AB58="","",VLOOKUP(AB58,'シフト記号表（勤務時間帯）'!$C$6:$U$35,19,FALSE))</f>
        <v/>
      </c>
      <c r="AC60" s="383" t="str">
        <f>IF(AC58="","",VLOOKUP(AC58,'シフト記号表（勤務時間帯）'!$C$6:$U$35,19,FALSE))</f>
        <v/>
      </c>
      <c r="AD60" s="383" t="str">
        <f>IF(AD58="","",VLOOKUP(AD58,'シフト記号表（勤務時間帯）'!$C$6:$U$35,19,FALSE))</f>
        <v/>
      </c>
      <c r="AE60" s="383" t="str">
        <f>IF(AE58="","",VLOOKUP(AE58,'シフト記号表（勤務時間帯）'!$C$6:$U$35,19,FALSE))</f>
        <v/>
      </c>
      <c r="AF60" s="384" t="str">
        <f>IF(AF58="","",VLOOKUP(AF58,'シフト記号表（勤務時間帯）'!$C$6:$U$35,19,FALSE))</f>
        <v/>
      </c>
      <c r="AG60" s="382" t="str">
        <f>IF(AG58="","",VLOOKUP(AG58,'シフト記号表（勤務時間帯）'!$C$6:$U$35,19,FALSE))</f>
        <v/>
      </c>
      <c r="AH60" s="383" t="str">
        <f>IF(AH58="","",VLOOKUP(AH58,'シフト記号表（勤務時間帯）'!$C$6:$U$35,19,FALSE))</f>
        <v/>
      </c>
      <c r="AI60" s="383" t="str">
        <f>IF(AI58="","",VLOOKUP(AI58,'シフト記号表（勤務時間帯）'!$C$6:$U$35,19,FALSE))</f>
        <v/>
      </c>
      <c r="AJ60" s="383" t="str">
        <f>IF(AJ58="","",VLOOKUP(AJ58,'シフト記号表（勤務時間帯）'!$C$6:$U$35,19,FALSE))</f>
        <v/>
      </c>
      <c r="AK60" s="383" t="str">
        <f>IF(AK58="","",VLOOKUP(AK58,'シフト記号表（勤務時間帯）'!$C$6:$U$35,19,FALSE))</f>
        <v/>
      </c>
      <c r="AL60" s="383" t="str">
        <f>IF(AL58="","",VLOOKUP(AL58,'シフト記号表（勤務時間帯）'!$C$6:$U$35,19,FALSE))</f>
        <v/>
      </c>
      <c r="AM60" s="384" t="str">
        <f>IF(AM58="","",VLOOKUP(AM58,'シフト記号表（勤務時間帯）'!$C$6:$U$35,19,FALSE))</f>
        <v/>
      </c>
      <c r="AN60" s="382" t="str">
        <f>IF(AN58="","",VLOOKUP(AN58,'シフト記号表（勤務時間帯）'!$C$6:$U$35,19,FALSE))</f>
        <v/>
      </c>
      <c r="AO60" s="383" t="str">
        <f>IF(AO58="","",VLOOKUP(AO58,'シフト記号表（勤務時間帯）'!$C$6:$U$35,19,FALSE))</f>
        <v/>
      </c>
      <c r="AP60" s="383" t="str">
        <f>IF(AP58="","",VLOOKUP(AP58,'シフト記号表（勤務時間帯）'!$C$6:$U$35,19,FALSE))</f>
        <v/>
      </c>
      <c r="AQ60" s="383" t="str">
        <f>IF(AQ58="","",VLOOKUP(AQ58,'シフト記号表（勤務時間帯）'!$C$6:$U$35,19,FALSE))</f>
        <v/>
      </c>
      <c r="AR60" s="383" t="str">
        <f>IF(AR58="","",VLOOKUP(AR58,'シフト記号表（勤務時間帯）'!$C$6:$U$35,19,FALSE))</f>
        <v/>
      </c>
      <c r="AS60" s="383" t="str">
        <f>IF(AS58="","",VLOOKUP(AS58,'シフト記号表（勤務時間帯）'!$C$6:$U$35,19,FALSE))</f>
        <v/>
      </c>
      <c r="AT60" s="384" t="str">
        <f>IF(AT58="","",VLOOKUP(AT58,'シフト記号表（勤務時間帯）'!$C$6:$U$35,19,FALSE))</f>
        <v/>
      </c>
      <c r="AU60" s="382" t="str">
        <f>IF(AU58="","",VLOOKUP(AU58,'シフト記号表（勤務時間帯）'!$C$6:$U$35,19,FALSE))</f>
        <v/>
      </c>
      <c r="AV60" s="383" t="str">
        <f>IF(AV58="","",VLOOKUP(AV58,'シフト記号表（勤務時間帯）'!$C$6:$U$35,19,FALSE))</f>
        <v/>
      </c>
      <c r="AW60" s="383" t="str">
        <f>IF(AW58="","",VLOOKUP(AW58,'シフト記号表（勤務時間帯）'!$C$6:$U$35,19,FALSE))</f>
        <v/>
      </c>
      <c r="AX60" s="1160">
        <f>IF($BB$3="４週",SUM(S60:AT60),IF($BB$3="暦月",SUM(S60:AW60),""))</f>
        <v>0</v>
      </c>
      <c r="AY60" s="1161"/>
      <c r="AZ60" s="1162">
        <f>IF($BB$3="４週",AX60/4,IF($BB$3="暦月",'勤務形態一覧表（1枚版）'!AX60/('勤務形態一覧表（1枚版）'!$BB$8/7),""))</f>
        <v>0</v>
      </c>
      <c r="BA60" s="1163"/>
      <c r="BB60" s="1222"/>
      <c r="BC60" s="1201"/>
      <c r="BD60" s="1201"/>
      <c r="BE60" s="1201"/>
      <c r="BF60" s="1202"/>
    </row>
    <row r="61" spans="2:58" s="394" customFormat="1" ht="6" customHeight="1" thickBot="1" x14ac:dyDescent="0.2">
      <c r="B61" s="387"/>
      <c r="C61" s="388"/>
      <c r="D61" s="388"/>
      <c r="E61" s="388"/>
      <c r="F61" s="389"/>
      <c r="G61" s="389"/>
      <c r="H61" s="390"/>
      <c r="I61" s="390"/>
      <c r="J61" s="390"/>
      <c r="K61" s="390"/>
      <c r="L61" s="389"/>
      <c r="M61" s="389"/>
      <c r="N61" s="389"/>
      <c r="O61" s="389"/>
      <c r="P61" s="391"/>
      <c r="Q61" s="391"/>
      <c r="R61" s="391"/>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2"/>
      <c r="AY61" s="392"/>
      <c r="AZ61" s="392"/>
      <c r="BA61" s="392"/>
      <c r="BB61" s="389"/>
      <c r="BC61" s="389"/>
      <c r="BD61" s="389"/>
      <c r="BE61" s="389"/>
      <c r="BF61" s="393"/>
    </row>
    <row r="62" spans="2:58" ht="20.100000000000001" customHeight="1" x14ac:dyDescent="0.15">
      <c r="B62" s="395"/>
      <c r="C62" s="396"/>
      <c r="D62" s="396"/>
      <c r="E62" s="396"/>
      <c r="F62" s="397"/>
      <c r="G62" s="1246" t="s">
        <v>823</v>
      </c>
      <c r="H62" s="1246"/>
      <c r="I62" s="1246"/>
      <c r="J62" s="1246"/>
      <c r="K62" s="1247"/>
      <c r="L62" s="398"/>
      <c r="M62" s="1252" t="s">
        <v>542</v>
      </c>
      <c r="N62" s="1253"/>
      <c r="O62" s="1253"/>
      <c r="P62" s="1253"/>
      <c r="Q62" s="1253"/>
      <c r="R62" s="1254"/>
      <c r="S62" s="399" t="str">
        <f t="shared" ref="S62:AH64" si="1">IF(SUMIF($F$22:$F$60, $M62, S$22:S$60)=0,"",SUMIF($F$22:$F$60, $M62, S$22:S$60))</f>
        <v/>
      </c>
      <c r="T62" s="400" t="str">
        <f t="shared" si="1"/>
        <v/>
      </c>
      <c r="U62" s="400" t="str">
        <f t="shared" si="1"/>
        <v/>
      </c>
      <c r="V62" s="400" t="str">
        <f t="shared" si="1"/>
        <v/>
      </c>
      <c r="W62" s="400" t="str">
        <f t="shared" si="1"/>
        <v/>
      </c>
      <c r="X62" s="400" t="str">
        <f t="shared" si="1"/>
        <v/>
      </c>
      <c r="Y62" s="401" t="str">
        <f t="shared" si="1"/>
        <v/>
      </c>
      <c r="Z62" s="399" t="str">
        <f t="shared" si="1"/>
        <v/>
      </c>
      <c r="AA62" s="400" t="str">
        <f t="shared" si="1"/>
        <v/>
      </c>
      <c r="AB62" s="400" t="str">
        <f t="shared" si="1"/>
        <v/>
      </c>
      <c r="AC62" s="400" t="str">
        <f t="shared" si="1"/>
        <v/>
      </c>
      <c r="AD62" s="400" t="str">
        <f t="shared" si="1"/>
        <v/>
      </c>
      <c r="AE62" s="400" t="str">
        <f t="shared" si="1"/>
        <v/>
      </c>
      <c r="AF62" s="401" t="str">
        <f t="shared" si="1"/>
        <v/>
      </c>
      <c r="AG62" s="399" t="str">
        <f t="shared" si="1"/>
        <v/>
      </c>
      <c r="AH62" s="400" t="str">
        <f t="shared" si="1"/>
        <v/>
      </c>
      <c r="AI62" s="400" t="str">
        <f t="shared" ref="AI62:AW64" si="2">IF(SUMIF($F$22:$F$60, $M62, AI$22:AI$60)=0,"",SUMIF($F$22:$F$60, $M62, AI$22:AI$60))</f>
        <v/>
      </c>
      <c r="AJ62" s="400" t="str">
        <f t="shared" si="2"/>
        <v/>
      </c>
      <c r="AK62" s="400" t="str">
        <f t="shared" si="2"/>
        <v/>
      </c>
      <c r="AL62" s="400" t="str">
        <f t="shared" si="2"/>
        <v/>
      </c>
      <c r="AM62" s="401" t="str">
        <f t="shared" si="2"/>
        <v/>
      </c>
      <c r="AN62" s="399" t="str">
        <f t="shared" si="2"/>
        <v/>
      </c>
      <c r="AO62" s="400" t="str">
        <f t="shared" si="2"/>
        <v/>
      </c>
      <c r="AP62" s="400" t="str">
        <f t="shared" si="2"/>
        <v/>
      </c>
      <c r="AQ62" s="400" t="str">
        <f t="shared" si="2"/>
        <v/>
      </c>
      <c r="AR62" s="400" t="str">
        <f t="shared" si="2"/>
        <v/>
      </c>
      <c r="AS62" s="400" t="str">
        <f t="shared" si="2"/>
        <v/>
      </c>
      <c r="AT62" s="401" t="str">
        <f t="shared" si="2"/>
        <v/>
      </c>
      <c r="AU62" s="399" t="str">
        <f t="shared" si="2"/>
        <v/>
      </c>
      <c r="AV62" s="400" t="str">
        <f t="shared" si="2"/>
        <v/>
      </c>
      <c r="AW62" s="400" t="str">
        <f t="shared" si="2"/>
        <v/>
      </c>
      <c r="AX62" s="1218" t="str">
        <f>IF(SUMIF($F$22:$F$60, $M62, AX$22:AX$60)=0,"",SUMIF($F$22:$F$60, $M62, AX$22:AX$60))</f>
        <v/>
      </c>
      <c r="AY62" s="1219"/>
      <c r="AZ62" s="1220" t="str">
        <f>IF(AX62="","",IF($BB$3="４週",AX62/4,IF($BB$3="暦月",AX62/($BB$8/7),"")))</f>
        <v/>
      </c>
      <c r="BA62" s="1221"/>
      <c r="BB62" s="1206"/>
      <c r="BC62" s="1207"/>
      <c r="BD62" s="1207"/>
      <c r="BE62" s="1207"/>
      <c r="BF62" s="1208"/>
    </row>
    <row r="63" spans="2:58" ht="20.25" customHeight="1" x14ac:dyDescent="0.15">
      <c r="B63" s="402"/>
      <c r="C63" s="403"/>
      <c r="D63" s="403"/>
      <c r="E63" s="403"/>
      <c r="F63" s="404"/>
      <c r="G63" s="1248"/>
      <c r="H63" s="1248"/>
      <c r="I63" s="1248"/>
      <c r="J63" s="1248"/>
      <c r="K63" s="1249"/>
      <c r="L63" s="405"/>
      <c r="M63" s="1215" t="s">
        <v>549</v>
      </c>
      <c r="N63" s="1216"/>
      <c r="O63" s="1216"/>
      <c r="P63" s="1216"/>
      <c r="Q63" s="1216"/>
      <c r="R63" s="1217"/>
      <c r="S63" s="399" t="str">
        <f t="shared" si="1"/>
        <v/>
      </c>
      <c r="T63" s="400" t="str">
        <f t="shared" si="1"/>
        <v/>
      </c>
      <c r="U63" s="400" t="str">
        <f>IF(SUMIF($F$22:$F$60, $M63, U$22:U$60)=0,"",SUMIF($F$22:$F$60, $M63, U$22:U$60))</f>
        <v/>
      </c>
      <c r="V63" s="400" t="str">
        <f t="shared" si="1"/>
        <v/>
      </c>
      <c r="W63" s="400" t="str">
        <f t="shared" si="1"/>
        <v/>
      </c>
      <c r="X63" s="400" t="str">
        <f t="shared" si="1"/>
        <v/>
      </c>
      <c r="Y63" s="401" t="str">
        <f t="shared" si="1"/>
        <v/>
      </c>
      <c r="Z63" s="399" t="str">
        <f t="shared" si="1"/>
        <v/>
      </c>
      <c r="AA63" s="400" t="str">
        <f t="shared" si="1"/>
        <v/>
      </c>
      <c r="AB63" s="400" t="str">
        <f t="shared" si="1"/>
        <v/>
      </c>
      <c r="AC63" s="400" t="str">
        <f t="shared" si="1"/>
        <v/>
      </c>
      <c r="AD63" s="400" t="str">
        <f t="shared" si="1"/>
        <v/>
      </c>
      <c r="AE63" s="400" t="str">
        <f t="shared" si="1"/>
        <v/>
      </c>
      <c r="AF63" s="401" t="str">
        <f t="shared" si="1"/>
        <v/>
      </c>
      <c r="AG63" s="399" t="str">
        <f t="shared" si="1"/>
        <v/>
      </c>
      <c r="AH63" s="400" t="str">
        <f t="shared" si="1"/>
        <v/>
      </c>
      <c r="AI63" s="400" t="str">
        <f t="shared" si="2"/>
        <v/>
      </c>
      <c r="AJ63" s="400" t="str">
        <f t="shared" si="2"/>
        <v/>
      </c>
      <c r="AK63" s="400" t="str">
        <f t="shared" si="2"/>
        <v/>
      </c>
      <c r="AL63" s="400" t="str">
        <f t="shared" si="2"/>
        <v/>
      </c>
      <c r="AM63" s="401" t="str">
        <f t="shared" si="2"/>
        <v/>
      </c>
      <c r="AN63" s="399" t="str">
        <f t="shared" si="2"/>
        <v/>
      </c>
      <c r="AO63" s="400" t="str">
        <f t="shared" si="2"/>
        <v/>
      </c>
      <c r="AP63" s="400" t="str">
        <f t="shared" si="2"/>
        <v/>
      </c>
      <c r="AQ63" s="400" t="str">
        <f t="shared" si="2"/>
        <v/>
      </c>
      <c r="AR63" s="400" t="str">
        <f t="shared" si="2"/>
        <v/>
      </c>
      <c r="AS63" s="400" t="str">
        <f t="shared" si="2"/>
        <v/>
      </c>
      <c r="AT63" s="401" t="str">
        <f t="shared" si="2"/>
        <v/>
      </c>
      <c r="AU63" s="399" t="str">
        <f t="shared" si="2"/>
        <v/>
      </c>
      <c r="AV63" s="400" t="str">
        <f t="shared" si="2"/>
        <v/>
      </c>
      <c r="AW63" s="400" t="str">
        <f t="shared" si="2"/>
        <v/>
      </c>
      <c r="AX63" s="1218" t="str">
        <f>IF(SUMIF($F$22:$F$60, $M63, AX$22:AX$60)=0,"",SUMIF($F$22:$F$60, $M63, AX$22:AX$60))</f>
        <v/>
      </c>
      <c r="AY63" s="1219"/>
      <c r="AZ63" s="1220" t="str">
        <f>IF(AX63="","",IF($BB$3="４週",AX63/4,IF($BB$3="暦月",AX63/($BB$8/7),"")))</f>
        <v/>
      </c>
      <c r="BA63" s="1221"/>
      <c r="BB63" s="1209"/>
      <c r="BC63" s="1210"/>
      <c r="BD63" s="1210"/>
      <c r="BE63" s="1210"/>
      <c r="BF63" s="1211"/>
    </row>
    <row r="64" spans="2:58" ht="20.25" customHeight="1" x14ac:dyDescent="0.15">
      <c r="B64" s="406"/>
      <c r="C64" s="407"/>
      <c r="D64" s="407"/>
      <c r="E64" s="407"/>
      <c r="F64" s="404"/>
      <c r="G64" s="1250"/>
      <c r="H64" s="1250"/>
      <c r="I64" s="1250"/>
      <c r="J64" s="1250"/>
      <c r="K64" s="1251"/>
      <c r="L64" s="405"/>
      <c r="M64" s="1215" t="s">
        <v>545</v>
      </c>
      <c r="N64" s="1216"/>
      <c r="O64" s="1216"/>
      <c r="P64" s="1216"/>
      <c r="Q64" s="1216"/>
      <c r="R64" s="1217"/>
      <c r="S64" s="399" t="str">
        <f t="shared" si="1"/>
        <v/>
      </c>
      <c r="T64" s="400" t="str">
        <f t="shared" si="1"/>
        <v/>
      </c>
      <c r="U64" s="400" t="str">
        <f>IF(SUMIF($F$22:$F$60, $M64, U$22:U$60)=0,"",SUMIF($F$22:$F$60, $M64, U$22:U$60))</f>
        <v/>
      </c>
      <c r="V64" s="400" t="str">
        <f t="shared" si="1"/>
        <v/>
      </c>
      <c r="W64" s="400" t="str">
        <f t="shared" si="1"/>
        <v/>
      </c>
      <c r="X64" s="400" t="str">
        <f t="shared" si="1"/>
        <v/>
      </c>
      <c r="Y64" s="401" t="str">
        <f t="shared" si="1"/>
        <v/>
      </c>
      <c r="Z64" s="399" t="str">
        <f t="shared" si="1"/>
        <v/>
      </c>
      <c r="AA64" s="400" t="str">
        <f t="shared" si="1"/>
        <v/>
      </c>
      <c r="AB64" s="400" t="str">
        <f t="shared" si="1"/>
        <v/>
      </c>
      <c r="AC64" s="400" t="str">
        <f t="shared" si="1"/>
        <v/>
      </c>
      <c r="AD64" s="400" t="str">
        <f t="shared" si="1"/>
        <v/>
      </c>
      <c r="AE64" s="400" t="str">
        <f t="shared" si="1"/>
        <v/>
      </c>
      <c r="AF64" s="401" t="str">
        <f t="shared" si="1"/>
        <v/>
      </c>
      <c r="AG64" s="399" t="str">
        <f t="shared" si="1"/>
        <v/>
      </c>
      <c r="AH64" s="400" t="str">
        <f t="shared" si="1"/>
        <v/>
      </c>
      <c r="AI64" s="400" t="str">
        <f t="shared" si="2"/>
        <v/>
      </c>
      <c r="AJ64" s="400" t="str">
        <f t="shared" si="2"/>
        <v/>
      </c>
      <c r="AK64" s="400" t="str">
        <f t="shared" si="2"/>
        <v/>
      </c>
      <c r="AL64" s="400" t="str">
        <f t="shared" si="2"/>
        <v/>
      </c>
      <c r="AM64" s="401" t="str">
        <f t="shared" si="2"/>
        <v/>
      </c>
      <c r="AN64" s="399" t="str">
        <f t="shared" si="2"/>
        <v/>
      </c>
      <c r="AO64" s="400" t="str">
        <f t="shared" si="2"/>
        <v/>
      </c>
      <c r="AP64" s="400" t="str">
        <f t="shared" si="2"/>
        <v/>
      </c>
      <c r="AQ64" s="400" t="str">
        <f t="shared" si="2"/>
        <v/>
      </c>
      <c r="AR64" s="400" t="str">
        <f t="shared" si="2"/>
        <v/>
      </c>
      <c r="AS64" s="400" t="str">
        <f t="shared" si="2"/>
        <v/>
      </c>
      <c r="AT64" s="401" t="str">
        <f t="shared" si="2"/>
        <v/>
      </c>
      <c r="AU64" s="399" t="str">
        <f t="shared" si="2"/>
        <v/>
      </c>
      <c r="AV64" s="400" t="str">
        <f t="shared" si="2"/>
        <v/>
      </c>
      <c r="AW64" s="400" t="str">
        <f t="shared" si="2"/>
        <v/>
      </c>
      <c r="AX64" s="1218" t="str">
        <f>IF(SUMIF($F$22:$F$60, $M64, AX$22:AX$60)=0,"",SUMIF($F$22:$F$60, $M64, AX$22:AX$60))</f>
        <v/>
      </c>
      <c r="AY64" s="1219"/>
      <c r="AZ64" s="1220" t="str">
        <f>IF(AX64="","",IF($BB$3="４週",AX64/4,IF($BB$3="暦月",AX64/($BB$8/7),"")))</f>
        <v/>
      </c>
      <c r="BA64" s="1221"/>
      <c r="BB64" s="1209"/>
      <c r="BC64" s="1210"/>
      <c r="BD64" s="1210"/>
      <c r="BE64" s="1210"/>
      <c r="BF64" s="1211"/>
    </row>
    <row r="65" spans="1:73" ht="20.25" customHeight="1" x14ac:dyDescent="0.15">
      <c r="B65" s="408"/>
      <c r="C65" s="409"/>
      <c r="D65" s="409"/>
      <c r="E65" s="409"/>
      <c r="F65" s="409"/>
      <c r="G65" s="1228" t="s">
        <v>824</v>
      </c>
      <c r="H65" s="1228"/>
      <c r="I65" s="1228"/>
      <c r="J65" s="1228"/>
      <c r="K65" s="1228"/>
      <c r="L65" s="1228"/>
      <c r="M65" s="1228"/>
      <c r="N65" s="1228"/>
      <c r="O65" s="1228"/>
      <c r="P65" s="1228"/>
      <c r="Q65" s="1228"/>
      <c r="R65" s="1229"/>
      <c r="S65" s="410"/>
      <c r="T65" s="411"/>
      <c r="U65" s="411"/>
      <c r="V65" s="411"/>
      <c r="W65" s="411"/>
      <c r="X65" s="411"/>
      <c r="Y65" s="412"/>
      <c r="Z65" s="410"/>
      <c r="AA65" s="411"/>
      <c r="AB65" s="411"/>
      <c r="AC65" s="411"/>
      <c r="AD65" s="411"/>
      <c r="AE65" s="411"/>
      <c r="AF65" s="412"/>
      <c r="AG65" s="410"/>
      <c r="AH65" s="411"/>
      <c r="AI65" s="411"/>
      <c r="AJ65" s="411"/>
      <c r="AK65" s="411"/>
      <c r="AL65" s="411"/>
      <c r="AM65" s="412"/>
      <c r="AN65" s="410"/>
      <c r="AO65" s="411"/>
      <c r="AP65" s="411"/>
      <c r="AQ65" s="411"/>
      <c r="AR65" s="411"/>
      <c r="AS65" s="411"/>
      <c r="AT65" s="412"/>
      <c r="AU65" s="410"/>
      <c r="AV65" s="411"/>
      <c r="AW65" s="412"/>
      <c r="AX65" s="1230"/>
      <c r="AY65" s="1231"/>
      <c r="AZ65" s="1231"/>
      <c r="BA65" s="1232"/>
      <c r="BB65" s="1209"/>
      <c r="BC65" s="1210"/>
      <c r="BD65" s="1210"/>
      <c r="BE65" s="1210"/>
      <c r="BF65" s="1211"/>
    </row>
    <row r="66" spans="1:73" ht="20.25" customHeight="1" x14ac:dyDescent="0.15">
      <c r="B66" s="408"/>
      <c r="C66" s="409"/>
      <c r="D66" s="409"/>
      <c r="E66" s="409"/>
      <c r="F66" s="409"/>
      <c r="G66" s="1228" t="s">
        <v>772</v>
      </c>
      <c r="H66" s="1228"/>
      <c r="I66" s="1228"/>
      <c r="J66" s="1228"/>
      <c r="K66" s="1228"/>
      <c r="L66" s="1228"/>
      <c r="M66" s="1228"/>
      <c r="N66" s="1228"/>
      <c r="O66" s="1228"/>
      <c r="P66" s="1228"/>
      <c r="Q66" s="1228"/>
      <c r="R66" s="1229"/>
      <c r="S66" s="410"/>
      <c r="T66" s="411"/>
      <c r="U66" s="411"/>
      <c r="V66" s="411"/>
      <c r="W66" s="411"/>
      <c r="X66" s="411"/>
      <c r="Y66" s="412"/>
      <c r="Z66" s="410"/>
      <c r="AA66" s="411"/>
      <c r="AB66" s="411"/>
      <c r="AC66" s="411"/>
      <c r="AD66" s="411"/>
      <c r="AE66" s="411"/>
      <c r="AF66" s="412"/>
      <c r="AG66" s="410"/>
      <c r="AH66" s="411"/>
      <c r="AI66" s="411"/>
      <c r="AJ66" s="411"/>
      <c r="AK66" s="411"/>
      <c r="AL66" s="411"/>
      <c r="AM66" s="412"/>
      <c r="AN66" s="410"/>
      <c r="AO66" s="411"/>
      <c r="AP66" s="411"/>
      <c r="AQ66" s="411"/>
      <c r="AR66" s="411"/>
      <c r="AS66" s="411"/>
      <c r="AT66" s="412"/>
      <c r="AU66" s="410"/>
      <c r="AV66" s="411"/>
      <c r="AW66" s="412"/>
      <c r="AX66" s="1233"/>
      <c r="AY66" s="1234"/>
      <c r="AZ66" s="1234"/>
      <c r="BA66" s="1235"/>
      <c r="BB66" s="1209"/>
      <c r="BC66" s="1210"/>
      <c r="BD66" s="1210"/>
      <c r="BE66" s="1210"/>
      <c r="BF66" s="1211"/>
    </row>
    <row r="67" spans="1:73" ht="20.25" customHeight="1" thickBot="1" x14ac:dyDescent="0.2">
      <c r="B67" s="413"/>
      <c r="C67" s="414"/>
      <c r="D67" s="414"/>
      <c r="E67" s="414"/>
      <c r="F67" s="414"/>
      <c r="G67" s="1239" t="s">
        <v>825</v>
      </c>
      <c r="H67" s="1240"/>
      <c r="I67" s="1240"/>
      <c r="J67" s="1240"/>
      <c r="K67" s="1240"/>
      <c r="L67" s="1240"/>
      <c r="M67" s="1240"/>
      <c r="N67" s="1240"/>
      <c r="O67" s="1240"/>
      <c r="P67" s="1240"/>
      <c r="Q67" s="1240"/>
      <c r="R67" s="1241"/>
      <c r="S67" s="415" t="str">
        <f>IF(S66&lt;&gt;"",IF(S65&gt;15,((S65-15)/5+1)*S66,S66),"")</f>
        <v/>
      </c>
      <c r="T67" s="416" t="str">
        <f t="shared" ref="T67:AW67" si="3">IF(T66&lt;&gt;"",IF(T65&gt;15,((T65-15)/5+1)*T66,T66),"")</f>
        <v/>
      </c>
      <c r="U67" s="416" t="str">
        <f t="shared" si="3"/>
        <v/>
      </c>
      <c r="V67" s="416" t="str">
        <f t="shared" si="3"/>
        <v/>
      </c>
      <c r="W67" s="416" t="str">
        <f t="shared" si="3"/>
        <v/>
      </c>
      <c r="X67" s="416" t="str">
        <f t="shared" si="3"/>
        <v/>
      </c>
      <c r="Y67" s="417" t="str">
        <f t="shared" si="3"/>
        <v/>
      </c>
      <c r="Z67" s="415" t="str">
        <f t="shared" si="3"/>
        <v/>
      </c>
      <c r="AA67" s="416" t="str">
        <f t="shared" si="3"/>
        <v/>
      </c>
      <c r="AB67" s="416" t="str">
        <f t="shared" si="3"/>
        <v/>
      </c>
      <c r="AC67" s="416" t="str">
        <f t="shared" si="3"/>
        <v/>
      </c>
      <c r="AD67" s="416" t="str">
        <f t="shared" si="3"/>
        <v/>
      </c>
      <c r="AE67" s="416" t="str">
        <f t="shared" si="3"/>
        <v/>
      </c>
      <c r="AF67" s="417" t="str">
        <f t="shared" si="3"/>
        <v/>
      </c>
      <c r="AG67" s="415" t="str">
        <f t="shared" si="3"/>
        <v/>
      </c>
      <c r="AH67" s="416" t="str">
        <f t="shared" si="3"/>
        <v/>
      </c>
      <c r="AI67" s="416" t="str">
        <f t="shared" si="3"/>
        <v/>
      </c>
      <c r="AJ67" s="416" t="str">
        <f t="shared" si="3"/>
        <v/>
      </c>
      <c r="AK67" s="416" t="str">
        <f t="shared" si="3"/>
        <v/>
      </c>
      <c r="AL67" s="416" t="str">
        <f t="shared" si="3"/>
        <v/>
      </c>
      <c r="AM67" s="417" t="str">
        <f t="shared" si="3"/>
        <v/>
      </c>
      <c r="AN67" s="415" t="str">
        <f t="shared" si="3"/>
        <v/>
      </c>
      <c r="AO67" s="416" t="str">
        <f t="shared" si="3"/>
        <v/>
      </c>
      <c r="AP67" s="416" t="str">
        <f t="shared" si="3"/>
        <v/>
      </c>
      <c r="AQ67" s="416" t="str">
        <f t="shared" si="3"/>
        <v/>
      </c>
      <c r="AR67" s="416" t="str">
        <f t="shared" si="3"/>
        <v/>
      </c>
      <c r="AS67" s="416" t="str">
        <f t="shared" si="3"/>
        <v/>
      </c>
      <c r="AT67" s="417" t="str">
        <f t="shared" si="3"/>
        <v/>
      </c>
      <c r="AU67" s="418" t="str">
        <f t="shared" si="3"/>
        <v/>
      </c>
      <c r="AV67" s="419" t="str">
        <f t="shared" si="3"/>
        <v/>
      </c>
      <c r="AW67" s="420" t="str">
        <f t="shared" si="3"/>
        <v/>
      </c>
      <c r="AX67" s="1233"/>
      <c r="AY67" s="1234"/>
      <c r="AZ67" s="1234"/>
      <c r="BA67" s="1235"/>
      <c r="BB67" s="1209"/>
      <c r="BC67" s="1210"/>
      <c r="BD67" s="1210"/>
      <c r="BE67" s="1210"/>
      <c r="BF67" s="1211"/>
    </row>
    <row r="68" spans="1:73" ht="18.75" customHeight="1" x14ac:dyDescent="0.15">
      <c r="B68" s="1125" t="s">
        <v>774</v>
      </c>
      <c r="C68" s="1126"/>
      <c r="D68" s="1126"/>
      <c r="E68" s="1126"/>
      <c r="F68" s="1126"/>
      <c r="G68" s="1126"/>
      <c r="H68" s="1126"/>
      <c r="I68" s="1126"/>
      <c r="J68" s="1126"/>
      <c r="K68" s="1127"/>
      <c r="L68" s="1242" t="s">
        <v>542</v>
      </c>
      <c r="M68" s="1242"/>
      <c r="N68" s="1242"/>
      <c r="O68" s="1242"/>
      <c r="P68" s="1242"/>
      <c r="Q68" s="1242"/>
      <c r="R68" s="1243"/>
      <c r="S68" s="421" t="str">
        <f>IF($L68="","",IF(COUNTIFS($F$22:$F$60,$L68,S$22:S$60,"&gt;0")=0,"",COUNTIFS($F$22:$F$60,$L68,S$22:S$60,"&gt;0")))</f>
        <v/>
      </c>
      <c r="T68" s="422" t="str">
        <f t="shared" ref="T68:AW72" si="4">IF($L68="","",IF(COUNTIFS($F$22:$F$60,$L68,T$22:T$60,"&gt;0")=0,"",COUNTIFS($F$22:$F$60,$L68,T$22:T$60,"&gt;0")))</f>
        <v/>
      </c>
      <c r="U68" s="422" t="str">
        <f t="shared" si="4"/>
        <v/>
      </c>
      <c r="V68" s="422" t="str">
        <f t="shared" si="4"/>
        <v/>
      </c>
      <c r="W68" s="422" t="str">
        <f t="shared" si="4"/>
        <v/>
      </c>
      <c r="X68" s="422" t="str">
        <f t="shared" si="4"/>
        <v/>
      </c>
      <c r="Y68" s="423" t="str">
        <f t="shared" si="4"/>
        <v/>
      </c>
      <c r="Z68" s="424" t="str">
        <f t="shared" si="4"/>
        <v/>
      </c>
      <c r="AA68" s="422" t="str">
        <f t="shared" si="4"/>
        <v/>
      </c>
      <c r="AB68" s="422" t="str">
        <f t="shared" si="4"/>
        <v/>
      </c>
      <c r="AC68" s="422" t="str">
        <f t="shared" si="4"/>
        <v/>
      </c>
      <c r="AD68" s="422" t="str">
        <f t="shared" si="4"/>
        <v/>
      </c>
      <c r="AE68" s="422" t="str">
        <f t="shared" si="4"/>
        <v/>
      </c>
      <c r="AF68" s="423" t="str">
        <f t="shared" si="4"/>
        <v/>
      </c>
      <c r="AG68" s="422" t="str">
        <f t="shared" si="4"/>
        <v/>
      </c>
      <c r="AH68" s="422" t="str">
        <f t="shared" si="4"/>
        <v/>
      </c>
      <c r="AI68" s="422" t="str">
        <f t="shared" si="4"/>
        <v/>
      </c>
      <c r="AJ68" s="422" t="str">
        <f t="shared" si="4"/>
        <v/>
      </c>
      <c r="AK68" s="422" t="str">
        <f t="shared" si="4"/>
        <v/>
      </c>
      <c r="AL68" s="422" t="str">
        <f t="shared" si="4"/>
        <v/>
      </c>
      <c r="AM68" s="423" t="str">
        <f t="shared" si="4"/>
        <v/>
      </c>
      <c r="AN68" s="422" t="str">
        <f t="shared" si="4"/>
        <v/>
      </c>
      <c r="AO68" s="422" t="str">
        <f t="shared" si="4"/>
        <v/>
      </c>
      <c r="AP68" s="422" t="str">
        <f t="shared" si="4"/>
        <v/>
      </c>
      <c r="AQ68" s="422" t="str">
        <f t="shared" si="4"/>
        <v/>
      </c>
      <c r="AR68" s="422" t="str">
        <f t="shared" si="4"/>
        <v/>
      </c>
      <c r="AS68" s="422" t="str">
        <f t="shared" si="4"/>
        <v/>
      </c>
      <c r="AT68" s="423" t="str">
        <f t="shared" si="4"/>
        <v/>
      </c>
      <c r="AU68" s="422" t="str">
        <f t="shared" si="4"/>
        <v/>
      </c>
      <c r="AV68" s="422" t="str">
        <f t="shared" si="4"/>
        <v/>
      </c>
      <c r="AW68" s="423" t="str">
        <f t="shared" si="4"/>
        <v/>
      </c>
      <c r="AX68" s="1233"/>
      <c r="AY68" s="1234"/>
      <c r="AZ68" s="1234"/>
      <c r="BA68" s="1235"/>
      <c r="BB68" s="1209"/>
      <c r="BC68" s="1210"/>
      <c r="BD68" s="1210"/>
      <c r="BE68" s="1210"/>
      <c r="BF68" s="1211"/>
    </row>
    <row r="69" spans="1:73" ht="18.75" customHeight="1" x14ac:dyDescent="0.15">
      <c r="B69" s="1125"/>
      <c r="C69" s="1126"/>
      <c r="D69" s="1126"/>
      <c r="E69" s="1126"/>
      <c r="F69" s="1126"/>
      <c r="G69" s="1126"/>
      <c r="H69" s="1126"/>
      <c r="I69" s="1126"/>
      <c r="J69" s="1126"/>
      <c r="K69" s="1127"/>
      <c r="L69" s="1244" t="s">
        <v>549</v>
      </c>
      <c r="M69" s="1244"/>
      <c r="N69" s="1244"/>
      <c r="O69" s="1244"/>
      <c r="P69" s="1244"/>
      <c r="Q69" s="1244"/>
      <c r="R69" s="1245"/>
      <c r="S69" s="425" t="str">
        <f t="shared" ref="S69:AH72" si="5">IF($L69="","",IF(COUNTIFS($F$22:$F$60,$L69,S$22:S$60,"&gt;0")=0,"",COUNTIFS($F$22:$F$60,$L69,S$22:S$60,"&gt;0")))</f>
        <v/>
      </c>
      <c r="T69" s="426" t="str">
        <f>IF($L69="","",IF(COUNTIFS($F$22:$F$60,$L69,T$22:T$60,"&gt;0")=0,"",COUNTIFS($F$22:$F$60,$L69,T$22:T$60,"&gt;0")))</f>
        <v/>
      </c>
      <c r="U69" s="426" t="str">
        <f t="shared" si="5"/>
        <v/>
      </c>
      <c r="V69" s="426" t="str">
        <f t="shared" si="5"/>
        <v/>
      </c>
      <c r="W69" s="426" t="str">
        <f t="shared" si="5"/>
        <v/>
      </c>
      <c r="X69" s="426" t="str">
        <f t="shared" si="5"/>
        <v/>
      </c>
      <c r="Y69" s="427" t="str">
        <f t="shared" si="5"/>
        <v/>
      </c>
      <c r="Z69" s="428" t="str">
        <f t="shared" si="5"/>
        <v/>
      </c>
      <c r="AA69" s="426" t="str">
        <f t="shared" si="5"/>
        <v/>
      </c>
      <c r="AB69" s="426" t="str">
        <f t="shared" si="5"/>
        <v/>
      </c>
      <c r="AC69" s="426" t="str">
        <f t="shared" si="5"/>
        <v/>
      </c>
      <c r="AD69" s="426" t="str">
        <f t="shared" si="5"/>
        <v/>
      </c>
      <c r="AE69" s="426" t="str">
        <f t="shared" si="5"/>
        <v/>
      </c>
      <c r="AF69" s="427" t="str">
        <f t="shared" si="5"/>
        <v/>
      </c>
      <c r="AG69" s="426" t="str">
        <f t="shared" si="5"/>
        <v/>
      </c>
      <c r="AH69" s="426" t="str">
        <f t="shared" si="5"/>
        <v/>
      </c>
      <c r="AI69" s="426" t="str">
        <f t="shared" si="4"/>
        <v/>
      </c>
      <c r="AJ69" s="426" t="str">
        <f t="shared" si="4"/>
        <v/>
      </c>
      <c r="AK69" s="426" t="str">
        <f t="shared" si="4"/>
        <v/>
      </c>
      <c r="AL69" s="426" t="str">
        <f t="shared" si="4"/>
        <v/>
      </c>
      <c r="AM69" s="427" t="str">
        <f t="shared" si="4"/>
        <v/>
      </c>
      <c r="AN69" s="426" t="str">
        <f t="shared" si="4"/>
        <v/>
      </c>
      <c r="AO69" s="426" t="str">
        <f t="shared" si="4"/>
        <v/>
      </c>
      <c r="AP69" s="426" t="str">
        <f t="shared" si="4"/>
        <v/>
      </c>
      <c r="AQ69" s="426" t="str">
        <f t="shared" si="4"/>
        <v/>
      </c>
      <c r="AR69" s="426" t="str">
        <f t="shared" si="4"/>
        <v/>
      </c>
      <c r="AS69" s="426" t="str">
        <f t="shared" si="4"/>
        <v/>
      </c>
      <c r="AT69" s="427" t="str">
        <f t="shared" si="4"/>
        <v/>
      </c>
      <c r="AU69" s="426" t="str">
        <f t="shared" si="4"/>
        <v/>
      </c>
      <c r="AV69" s="426" t="str">
        <f t="shared" si="4"/>
        <v/>
      </c>
      <c r="AW69" s="427" t="str">
        <f t="shared" si="4"/>
        <v/>
      </c>
      <c r="AX69" s="1233"/>
      <c r="AY69" s="1234"/>
      <c r="AZ69" s="1234"/>
      <c r="BA69" s="1235"/>
      <c r="BB69" s="1209"/>
      <c r="BC69" s="1210"/>
      <c r="BD69" s="1210"/>
      <c r="BE69" s="1210"/>
      <c r="BF69" s="1211"/>
    </row>
    <row r="70" spans="1:73" ht="18.75" customHeight="1" x14ac:dyDescent="0.15">
      <c r="B70" s="1125"/>
      <c r="C70" s="1126"/>
      <c r="D70" s="1126"/>
      <c r="E70" s="1126"/>
      <c r="F70" s="1126"/>
      <c r="G70" s="1126"/>
      <c r="H70" s="1126"/>
      <c r="I70" s="1126"/>
      <c r="J70" s="1126"/>
      <c r="K70" s="1127"/>
      <c r="L70" s="1244" t="s">
        <v>545</v>
      </c>
      <c r="M70" s="1244"/>
      <c r="N70" s="1244"/>
      <c r="O70" s="1244"/>
      <c r="P70" s="1244"/>
      <c r="Q70" s="1244"/>
      <c r="R70" s="1245"/>
      <c r="S70" s="425" t="str">
        <f t="shared" si="5"/>
        <v/>
      </c>
      <c r="T70" s="426" t="str">
        <f t="shared" si="4"/>
        <v/>
      </c>
      <c r="U70" s="426" t="str">
        <f t="shared" si="4"/>
        <v/>
      </c>
      <c r="V70" s="426" t="str">
        <f t="shared" si="4"/>
        <v/>
      </c>
      <c r="W70" s="426" t="str">
        <f t="shared" si="4"/>
        <v/>
      </c>
      <c r="X70" s="426" t="str">
        <f>IF($L70="","",IF(COUNTIFS($F$22:$F$60,$L70,X$22:X$60,"&gt;0")=0,"",COUNTIFS($F$22:$F$60,$L70,X$22:X$60,"&gt;0")))</f>
        <v/>
      </c>
      <c r="Y70" s="427" t="str">
        <f t="shared" si="4"/>
        <v/>
      </c>
      <c r="Z70" s="428" t="str">
        <f t="shared" si="4"/>
        <v/>
      </c>
      <c r="AA70" s="426" t="str">
        <f t="shared" si="4"/>
        <v/>
      </c>
      <c r="AB70" s="426" t="str">
        <f t="shared" si="4"/>
        <v/>
      </c>
      <c r="AC70" s="426" t="str">
        <f t="shared" si="4"/>
        <v/>
      </c>
      <c r="AD70" s="426" t="str">
        <f t="shared" si="4"/>
        <v/>
      </c>
      <c r="AE70" s="426" t="str">
        <f t="shared" si="4"/>
        <v/>
      </c>
      <c r="AF70" s="427" t="str">
        <f t="shared" si="4"/>
        <v/>
      </c>
      <c r="AG70" s="426" t="str">
        <f t="shared" si="4"/>
        <v/>
      </c>
      <c r="AH70" s="426" t="str">
        <f t="shared" si="4"/>
        <v/>
      </c>
      <c r="AI70" s="426" t="str">
        <f t="shared" si="4"/>
        <v/>
      </c>
      <c r="AJ70" s="426" t="str">
        <f t="shared" si="4"/>
        <v/>
      </c>
      <c r="AK70" s="426" t="str">
        <f t="shared" si="4"/>
        <v/>
      </c>
      <c r="AL70" s="426" t="str">
        <f t="shared" si="4"/>
        <v/>
      </c>
      <c r="AM70" s="427" t="str">
        <f t="shared" si="4"/>
        <v/>
      </c>
      <c r="AN70" s="426" t="str">
        <f t="shared" si="4"/>
        <v/>
      </c>
      <c r="AO70" s="426" t="str">
        <f t="shared" si="4"/>
        <v/>
      </c>
      <c r="AP70" s="426" t="str">
        <f t="shared" si="4"/>
        <v/>
      </c>
      <c r="AQ70" s="426" t="str">
        <f t="shared" si="4"/>
        <v/>
      </c>
      <c r="AR70" s="426" t="str">
        <f t="shared" si="4"/>
        <v/>
      </c>
      <c r="AS70" s="426" t="str">
        <f t="shared" si="4"/>
        <v/>
      </c>
      <c r="AT70" s="427" t="str">
        <f t="shared" si="4"/>
        <v/>
      </c>
      <c r="AU70" s="426" t="str">
        <f t="shared" si="4"/>
        <v/>
      </c>
      <c r="AV70" s="426" t="str">
        <f t="shared" si="4"/>
        <v/>
      </c>
      <c r="AW70" s="427" t="str">
        <f t="shared" si="4"/>
        <v/>
      </c>
      <c r="AX70" s="1233"/>
      <c r="AY70" s="1234"/>
      <c r="AZ70" s="1234"/>
      <c r="BA70" s="1235"/>
      <c r="BB70" s="1209"/>
      <c r="BC70" s="1210"/>
      <c r="BD70" s="1210"/>
      <c r="BE70" s="1210"/>
      <c r="BF70" s="1211"/>
    </row>
    <row r="71" spans="1:73" ht="18.75" customHeight="1" x14ac:dyDescent="0.15">
      <c r="B71" s="1125"/>
      <c r="C71" s="1126"/>
      <c r="D71" s="1126"/>
      <c r="E71" s="1126"/>
      <c r="F71" s="1126"/>
      <c r="G71" s="1126"/>
      <c r="H71" s="1126"/>
      <c r="I71" s="1126"/>
      <c r="J71" s="1126"/>
      <c r="K71" s="1127"/>
      <c r="L71" s="1244" t="s">
        <v>555</v>
      </c>
      <c r="M71" s="1244"/>
      <c r="N71" s="1244"/>
      <c r="O71" s="1244"/>
      <c r="P71" s="1244"/>
      <c r="Q71" s="1244"/>
      <c r="R71" s="1245"/>
      <c r="S71" s="425" t="str">
        <f t="shared" si="5"/>
        <v/>
      </c>
      <c r="T71" s="426" t="str">
        <f t="shared" si="4"/>
        <v/>
      </c>
      <c r="U71" s="426" t="str">
        <f t="shared" si="4"/>
        <v/>
      </c>
      <c r="V71" s="426" t="str">
        <f t="shared" si="4"/>
        <v/>
      </c>
      <c r="W71" s="426" t="str">
        <f t="shared" si="4"/>
        <v/>
      </c>
      <c r="X71" s="426" t="str">
        <f t="shared" si="4"/>
        <v/>
      </c>
      <c r="Y71" s="427" t="str">
        <f t="shared" si="4"/>
        <v/>
      </c>
      <c r="Z71" s="428" t="str">
        <f t="shared" si="4"/>
        <v/>
      </c>
      <c r="AA71" s="426" t="str">
        <f t="shared" si="4"/>
        <v/>
      </c>
      <c r="AB71" s="426" t="str">
        <f t="shared" si="4"/>
        <v/>
      </c>
      <c r="AC71" s="426" t="str">
        <f t="shared" si="4"/>
        <v/>
      </c>
      <c r="AD71" s="426" t="str">
        <f t="shared" si="4"/>
        <v/>
      </c>
      <c r="AE71" s="426" t="str">
        <f t="shared" si="4"/>
        <v/>
      </c>
      <c r="AF71" s="427" t="str">
        <f t="shared" si="4"/>
        <v/>
      </c>
      <c r="AG71" s="426" t="str">
        <f t="shared" si="4"/>
        <v/>
      </c>
      <c r="AH71" s="426" t="str">
        <f t="shared" si="4"/>
        <v/>
      </c>
      <c r="AI71" s="426" t="str">
        <f t="shared" si="4"/>
        <v/>
      </c>
      <c r="AJ71" s="426" t="str">
        <f t="shared" si="4"/>
        <v/>
      </c>
      <c r="AK71" s="426" t="str">
        <f t="shared" si="4"/>
        <v/>
      </c>
      <c r="AL71" s="426" t="str">
        <f t="shared" si="4"/>
        <v/>
      </c>
      <c r="AM71" s="427" t="str">
        <f t="shared" si="4"/>
        <v/>
      </c>
      <c r="AN71" s="426" t="str">
        <f t="shared" si="4"/>
        <v/>
      </c>
      <c r="AO71" s="426" t="str">
        <f t="shared" si="4"/>
        <v/>
      </c>
      <c r="AP71" s="426" t="str">
        <f t="shared" si="4"/>
        <v/>
      </c>
      <c r="AQ71" s="426" t="str">
        <f t="shared" si="4"/>
        <v/>
      </c>
      <c r="AR71" s="426" t="str">
        <f t="shared" si="4"/>
        <v/>
      </c>
      <c r="AS71" s="426" t="str">
        <f t="shared" si="4"/>
        <v/>
      </c>
      <c r="AT71" s="427" t="str">
        <f t="shared" si="4"/>
        <v/>
      </c>
      <c r="AU71" s="426" t="str">
        <f t="shared" si="4"/>
        <v/>
      </c>
      <c r="AV71" s="426" t="str">
        <f t="shared" si="4"/>
        <v/>
      </c>
      <c r="AW71" s="427" t="str">
        <f t="shared" si="4"/>
        <v/>
      </c>
      <c r="AX71" s="1233"/>
      <c r="AY71" s="1234"/>
      <c r="AZ71" s="1234"/>
      <c r="BA71" s="1235"/>
      <c r="BB71" s="1209"/>
      <c r="BC71" s="1210"/>
      <c r="BD71" s="1210"/>
      <c r="BE71" s="1210"/>
      <c r="BF71" s="1211"/>
    </row>
    <row r="72" spans="1:73" ht="18.75" customHeight="1" thickBot="1" x14ac:dyDescent="0.2">
      <c r="B72" s="1128"/>
      <c r="C72" s="1129"/>
      <c r="D72" s="1129"/>
      <c r="E72" s="1129"/>
      <c r="F72" s="1129"/>
      <c r="G72" s="1129"/>
      <c r="H72" s="1129"/>
      <c r="I72" s="1129"/>
      <c r="J72" s="1129"/>
      <c r="K72" s="1130"/>
      <c r="L72" s="1226"/>
      <c r="M72" s="1226"/>
      <c r="N72" s="1226"/>
      <c r="O72" s="1226"/>
      <c r="P72" s="1226"/>
      <c r="Q72" s="1226"/>
      <c r="R72" s="1227"/>
      <c r="S72" s="429" t="str">
        <f t="shared" si="5"/>
        <v/>
      </c>
      <c r="T72" s="430" t="str">
        <f t="shared" si="4"/>
        <v/>
      </c>
      <c r="U72" s="430" t="str">
        <f t="shared" si="4"/>
        <v/>
      </c>
      <c r="V72" s="430" t="str">
        <f t="shared" si="4"/>
        <v/>
      </c>
      <c r="W72" s="430" t="str">
        <f t="shared" si="4"/>
        <v/>
      </c>
      <c r="X72" s="430" t="str">
        <f t="shared" si="4"/>
        <v/>
      </c>
      <c r="Y72" s="431" t="str">
        <f t="shared" si="4"/>
        <v/>
      </c>
      <c r="Z72" s="432" t="str">
        <f t="shared" si="4"/>
        <v/>
      </c>
      <c r="AA72" s="430" t="str">
        <f t="shared" si="4"/>
        <v/>
      </c>
      <c r="AB72" s="430" t="str">
        <f t="shared" si="4"/>
        <v/>
      </c>
      <c r="AC72" s="430" t="str">
        <f t="shared" si="4"/>
        <v/>
      </c>
      <c r="AD72" s="430" t="str">
        <f t="shared" si="4"/>
        <v/>
      </c>
      <c r="AE72" s="430" t="str">
        <f t="shared" si="4"/>
        <v/>
      </c>
      <c r="AF72" s="431" t="str">
        <f t="shared" si="4"/>
        <v/>
      </c>
      <c r="AG72" s="430" t="str">
        <f t="shared" si="4"/>
        <v/>
      </c>
      <c r="AH72" s="430" t="str">
        <f t="shared" si="4"/>
        <v/>
      </c>
      <c r="AI72" s="430" t="str">
        <f t="shared" si="4"/>
        <v/>
      </c>
      <c r="AJ72" s="430" t="str">
        <f t="shared" si="4"/>
        <v/>
      </c>
      <c r="AK72" s="430" t="str">
        <f t="shared" si="4"/>
        <v/>
      </c>
      <c r="AL72" s="430" t="str">
        <f t="shared" si="4"/>
        <v/>
      </c>
      <c r="AM72" s="431" t="str">
        <f t="shared" si="4"/>
        <v/>
      </c>
      <c r="AN72" s="430" t="str">
        <f t="shared" si="4"/>
        <v/>
      </c>
      <c r="AO72" s="430" t="str">
        <f t="shared" si="4"/>
        <v/>
      </c>
      <c r="AP72" s="430" t="str">
        <f t="shared" si="4"/>
        <v/>
      </c>
      <c r="AQ72" s="430" t="str">
        <f t="shared" si="4"/>
        <v/>
      </c>
      <c r="AR72" s="430" t="str">
        <f t="shared" si="4"/>
        <v/>
      </c>
      <c r="AS72" s="430" t="str">
        <f t="shared" si="4"/>
        <v/>
      </c>
      <c r="AT72" s="431" t="str">
        <f t="shared" si="4"/>
        <v/>
      </c>
      <c r="AU72" s="430" t="str">
        <f t="shared" si="4"/>
        <v/>
      </c>
      <c r="AV72" s="430" t="str">
        <f t="shared" si="4"/>
        <v/>
      </c>
      <c r="AW72" s="431" t="str">
        <f t="shared" si="4"/>
        <v/>
      </c>
      <c r="AX72" s="1236"/>
      <c r="AY72" s="1237"/>
      <c r="AZ72" s="1237"/>
      <c r="BA72" s="1238"/>
      <c r="BB72" s="1212"/>
      <c r="BC72" s="1213"/>
      <c r="BD72" s="1213"/>
      <c r="BE72" s="1213"/>
      <c r="BF72" s="1214"/>
    </row>
    <row r="73" spans="1:73" ht="13.5" customHeight="1" x14ac:dyDescent="0.15">
      <c r="C73" s="433"/>
      <c r="D73" s="433"/>
      <c r="E73" s="433"/>
      <c r="F73" s="433"/>
      <c r="G73" s="434"/>
      <c r="H73" s="435"/>
      <c r="AF73" s="436"/>
    </row>
    <row r="74" spans="1:73" ht="11.45" customHeight="1" x14ac:dyDescent="0.15">
      <c r="A74" s="437"/>
      <c r="B74" s="437"/>
      <c r="C74" s="437"/>
      <c r="D74" s="437"/>
      <c r="E74" s="437"/>
      <c r="F74" s="437"/>
      <c r="G74" s="437"/>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9"/>
      <c r="AS74" s="439"/>
      <c r="AT74" s="439"/>
      <c r="AU74" s="439"/>
      <c r="AV74" s="439"/>
      <c r="AW74" s="439"/>
      <c r="AX74" s="439"/>
      <c r="AY74" s="439"/>
      <c r="AZ74" s="439"/>
      <c r="BA74" s="439"/>
    </row>
    <row r="75" spans="1:73" ht="20.25" customHeight="1" x14ac:dyDescent="0.2">
      <c r="A75" s="440"/>
      <c r="B75" s="440"/>
      <c r="C75" s="437"/>
      <c r="D75" s="437"/>
      <c r="E75" s="437"/>
      <c r="F75" s="437"/>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1"/>
      <c r="AS75" s="441"/>
      <c r="AT75" s="441"/>
      <c r="AU75" s="441"/>
      <c r="AV75" s="441"/>
      <c r="BN75" s="442"/>
      <c r="BO75" s="443"/>
      <c r="BP75" s="442"/>
      <c r="BQ75" s="442"/>
      <c r="BR75" s="442"/>
      <c r="BS75" s="444"/>
      <c r="BT75" s="445"/>
      <c r="BU75" s="445"/>
    </row>
    <row r="76" spans="1:73" ht="20.25" customHeight="1" x14ac:dyDescent="0.15">
      <c r="A76" s="437"/>
      <c r="B76" s="437"/>
      <c r="C76" s="446"/>
      <c r="D76" s="446"/>
      <c r="E76" s="446"/>
      <c r="F76" s="446"/>
      <c r="G76" s="446"/>
      <c r="H76" s="447"/>
      <c r="I76" s="44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row>
    <row r="77" spans="1:73" ht="20.25" customHeight="1" x14ac:dyDescent="0.15">
      <c r="A77" s="437"/>
      <c r="B77" s="437"/>
      <c r="C77" s="446"/>
      <c r="D77" s="446"/>
      <c r="E77" s="446"/>
      <c r="F77" s="446"/>
      <c r="G77" s="446"/>
      <c r="H77" s="447"/>
      <c r="I77" s="44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row>
    <row r="78" spans="1:73" ht="20.25" customHeight="1" x14ac:dyDescent="0.15">
      <c r="A78" s="437"/>
      <c r="B78" s="437"/>
      <c r="C78" s="447"/>
      <c r="D78" s="447"/>
      <c r="E78" s="447"/>
      <c r="F78" s="447"/>
      <c r="G78" s="44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row>
    <row r="79" spans="1:73" ht="20.25" customHeight="1" x14ac:dyDescent="0.15">
      <c r="A79" s="437"/>
      <c r="B79" s="437"/>
      <c r="C79" s="447"/>
      <c r="D79" s="447"/>
      <c r="E79" s="447"/>
      <c r="F79" s="447"/>
      <c r="G79" s="447"/>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row>
    <row r="80" spans="1:73" ht="20.25" customHeight="1" x14ac:dyDescent="0.15">
      <c r="A80" s="437"/>
      <c r="B80" s="437"/>
      <c r="C80" s="447"/>
      <c r="D80" s="447"/>
      <c r="E80" s="447"/>
      <c r="F80" s="447"/>
      <c r="G80" s="447"/>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row>
    <row r="81" spans="3:7" ht="20.25" customHeight="1" x14ac:dyDescent="0.15">
      <c r="C81" s="436"/>
      <c r="D81" s="436"/>
      <c r="E81" s="436"/>
      <c r="F81" s="436"/>
      <c r="G81" s="436"/>
    </row>
  </sheetData>
  <sheetProtection insertColumns="0" deleteRows="0"/>
  <mergeCells count="247">
    <mergeCell ref="AZ62:BA62"/>
    <mergeCell ref="G67:R67"/>
    <mergeCell ref="B68:K72"/>
    <mergeCell ref="L68:R68"/>
    <mergeCell ref="L69:R69"/>
    <mergeCell ref="L70:R70"/>
    <mergeCell ref="L71:R71"/>
    <mergeCell ref="G62:K64"/>
    <mergeCell ref="M62:R62"/>
    <mergeCell ref="AX62:AY62"/>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6"/>
  <conditionalFormatting sqref="S24 S65:BA72">
    <cfRule type="expression" dxfId="549" priority="275">
      <formula>INDIRECT(ADDRESS(ROW(),COLUMN()))=TRUNC(INDIRECT(ADDRESS(ROW(),COLUMN())))</formula>
    </cfRule>
  </conditionalFormatting>
  <conditionalFormatting sqref="S23">
    <cfRule type="expression" dxfId="548" priority="274">
      <formula>INDIRECT(ADDRESS(ROW(),COLUMN()))=TRUNC(INDIRECT(ADDRESS(ROW(),COLUMN())))</formula>
    </cfRule>
  </conditionalFormatting>
  <conditionalFormatting sqref="T24:Y24">
    <cfRule type="expression" dxfId="547" priority="273">
      <formula>INDIRECT(ADDRESS(ROW(),COLUMN()))=TRUNC(INDIRECT(ADDRESS(ROW(),COLUMN())))</formula>
    </cfRule>
  </conditionalFormatting>
  <conditionalFormatting sqref="T23:Y23">
    <cfRule type="expression" dxfId="546" priority="272">
      <formula>INDIRECT(ADDRESS(ROW(),COLUMN()))=TRUNC(INDIRECT(ADDRESS(ROW(),COLUMN())))</formula>
    </cfRule>
  </conditionalFormatting>
  <conditionalFormatting sqref="AX23:BA24">
    <cfRule type="expression" dxfId="545" priority="271">
      <formula>INDIRECT(ADDRESS(ROW(),COLUMN()))=TRUNC(INDIRECT(ADDRESS(ROW(),COLUMN())))</formula>
    </cfRule>
  </conditionalFormatting>
  <conditionalFormatting sqref="BC14:BD14">
    <cfRule type="expression" dxfId="544" priority="270">
      <formula>INDIRECT(ADDRESS(ROW(),COLUMN()))=TRUNC(INDIRECT(ADDRESS(ROW(),COLUMN())))</formula>
    </cfRule>
  </conditionalFormatting>
  <conditionalFormatting sqref="Z24">
    <cfRule type="expression" dxfId="543" priority="269">
      <formula>INDIRECT(ADDRESS(ROW(),COLUMN()))=TRUNC(INDIRECT(ADDRESS(ROW(),COLUMN())))</formula>
    </cfRule>
  </conditionalFormatting>
  <conditionalFormatting sqref="Z23">
    <cfRule type="expression" dxfId="542" priority="268">
      <formula>INDIRECT(ADDRESS(ROW(),COLUMN()))=TRUNC(INDIRECT(ADDRESS(ROW(),COLUMN())))</formula>
    </cfRule>
  </conditionalFormatting>
  <conditionalFormatting sqref="AA24:AF24">
    <cfRule type="expression" dxfId="541" priority="267">
      <formula>INDIRECT(ADDRESS(ROW(),COLUMN()))=TRUNC(INDIRECT(ADDRESS(ROW(),COLUMN())))</formula>
    </cfRule>
  </conditionalFormatting>
  <conditionalFormatting sqref="AA23:AF23">
    <cfRule type="expression" dxfId="540" priority="266">
      <formula>INDIRECT(ADDRESS(ROW(),COLUMN()))=TRUNC(INDIRECT(ADDRESS(ROW(),COLUMN())))</formula>
    </cfRule>
  </conditionalFormatting>
  <conditionalFormatting sqref="AG24">
    <cfRule type="expression" dxfId="539" priority="265">
      <formula>INDIRECT(ADDRESS(ROW(),COLUMN()))=TRUNC(INDIRECT(ADDRESS(ROW(),COLUMN())))</formula>
    </cfRule>
  </conditionalFormatting>
  <conditionalFormatting sqref="AG23">
    <cfRule type="expression" dxfId="538" priority="264">
      <formula>INDIRECT(ADDRESS(ROW(),COLUMN()))=TRUNC(INDIRECT(ADDRESS(ROW(),COLUMN())))</formula>
    </cfRule>
  </conditionalFormatting>
  <conditionalFormatting sqref="AH24:AM24">
    <cfRule type="expression" dxfId="537" priority="263">
      <formula>INDIRECT(ADDRESS(ROW(),COLUMN()))=TRUNC(INDIRECT(ADDRESS(ROW(),COLUMN())))</formula>
    </cfRule>
  </conditionalFormatting>
  <conditionalFormatting sqref="AH23:AM23">
    <cfRule type="expression" dxfId="536" priority="262">
      <formula>INDIRECT(ADDRESS(ROW(),COLUMN()))=TRUNC(INDIRECT(ADDRESS(ROW(),COLUMN())))</formula>
    </cfRule>
  </conditionalFormatting>
  <conditionalFormatting sqref="AN24">
    <cfRule type="expression" dxfId="535" priority="261">
      <formula>INDIRECT(ADDRESS(ROW(),COLUMN()))=TRUNC(INDIRECT(ADDRESS(ROW(),COLUMN())))</formula>
    </cfRule>
  </conditionalFormatting>
  <conditionalFormatting sqref="AN23">
    <cfRule type="expression" dxfId="534" priority="260">
      <formula>INDIRECT(ADDRESS(ROW(),COLUMN()))=TRUNC(INDIRECT(ADDRESS(ROW(),COLUMN())))</formula>
    </cfRule>
  </conditionalFormatting>
  <conditionalFormatting sqref="AO24:AT24">
    <cfRule type="expression" dxfId="533" priority="259">
      <formula>INDIRECT(ADDRESS(ROW(),COLUMN()))=TRUNC(INDIRECT(ADDRESS(ROW(),COLUMN())))</formula>
    </cfRule>
  </conditionalFormatting>
  <conditionalFormatting sqref="AO23:AT23">
    <cfRule type="expression" dxfId="532" priority="258">
      <formula>INDIRECT(ADDRESS(ROW(),COLUMN()))=TRUNC(INDIRECT(ADDRESS(ROW(),COLUMN())))</formula>
    </cfRule>
  </conditionalFormatting>
  <conditionalFormatting sqref="AU24">
    <cfRule type="expression" dxfId="531" priority="257">
      <formula>INDIRECT(ADDRESS(ROW(),COLUMN()))=TRUNC(INDIRECT(ADDRESS(ROW(),COLUMN())))</formula>
    </cfRule>
  </conditionalFormatting>
  <conditionalFormatting sqref="AU23">
    <cfRule type="expression" dxfId="530" priority="256">
      <formula>INDIRECT(ADDRESS(ROW(),COLUMN()))=TRUNC(INDIRECT(ADDRESS(ROW(),COLUMN())))</formula>
    </cfRule>
  </conditionalFormatting>
  <conditionalFormatting sqref="AV24:AW24">
    <cfRule type="expression" dxfId="529" priority="255">
      <formula>INDIRECT(ADDRESS(ROW(),COLUMN()))=TRUNC(INDIRECT(ADDRESS(ROW(),COLUMN())))</formula>
    </cfRule>
  </conditionalFormatting>
  <conditionalFormatting sqref="AV23:AW23">
    <cfRule type="expression" dxfId="528" priority="25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C22:E60" xr:uid="{00000000-0002-0000-0100-000002000000}">
      <formula1>職種</formula1>
    </dataValidation>
    <dataValidation type="list" allowBlank="1" showInputMessage="1" showErrorMessage="1" sqref="BB4:BE4" xr:uid="{00000000-0002-0000-0100-000003000000}">
      <formula1>"予定,実績,予定・実績"</formula1>
    </dataValidation>
    <dataValidation type="list" allowBlank="1" showInputMessage="1" sqref="S58:AW58 S22:AW22 S25:AW25 S28:AW28 S31:AW31 S34:AW34 S37:AW37 S40:AW40 S43:AW43 S46:AW46 S49:AW49 S52:AW52 S55:AW55" xr:uid="{00000000-0002-0000-0100-000004000000}">
      <formula1>シフト記号表</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view="pageBreakPreview" zoomScale="60" zoomScaleNormal="70" workbookViewId="0">
      <selection activeCell="G30" sqref="G30"/>
    </sheetView>
  </sheetViews>
  <sheetFormatPr defaultColWidth="10.28515625" defaultRowHeight="18.75" x14ac:dyDescent="0.15"/>
  <cols>
    <col min="1" max="1" width="1.85546875" style="450" customWidth="1"/>
    <col min="2" max="2" width="6.42578125" style="449" customWidth="1"/>
    <col min="3" max="3" width="12.140625" style="449" customWidth="1"/>
    <col min="4" max="4" width="3.85546875" style="449" bestFit="1" customWidth="1"/>
    <col min="5" max="5" width="17.85546875" style="450" customWidth="1"/>
    <col min="6" max="6" width="3.85546875" style="450" bestFit="1" customWidth="1"/>
    <col min="7" max="7" width="17.85546875" style="450" customWidth="1"/>
    <col min="8" max="8" width="3.85546875" style="450" bestFit="1" customWidth="1"/>
    <col min="9" max="9" width="17.85546875" style="449" customWidth="1"/>
    <col min="10" max="10" width="3.85546875" style="450" bestFit="1" customWidth="1"/>
    <col min="11" max="11" width="17.85546875" style="450" customWidth="1"/>
    <col min="12" max="12" width="3.85546875" style="450" customWidth="1"/>
    <col min="13" max="13" width="17.85546875" style="450" customWidth="1"/>
    <col min="14" max="14" width="3.85546875" style="450" customWidth="1"/>
    <col min="15" max="15" width="17.85546875" style="450" customWidth="1"/>
    <col min="16" max="16" width="3.85546875" style="450" customWidth="1"/>
    <col min="17" max="17" width="17.85546875" style="450" customWidth="1"/>
    <col min="18" max="18" width="3.85546875" style="450" customWidth="1"/>
    <col min="19" max="19" width="17.85546875" style="450" customWidth="1"/>
    <col min="20" max="20" width="3.85546875" style="450" customWidth="1"/>
    <col min="21" max="21" width="17.85546875" style="450" customWidth="1"/>
    <col min="22" max="22" width="3.85546875" style="450" customWidth="1"/>
    <col min="23" max="23" width="57.85546875" style="450" customWidth="1"/>
    <col min="24" max="16384" width="10.28515625" style="450"/>
  </cols>
  <sheetData>
    <row r="1" spans="2:23" x14ac:dyDescent="0.15">
      <c r="B1" s="448" t="s">
        <v>561</v>
      </c>
    </row>
    <row r="2" spans="2:23" x14ac:dyDescent="0.15">
      <c r="B2" s="451" t="s">
        <v>562</v>
      </c>
      <c r="E2" s="452"/>
      <c r="I2" s="453"/>
    </row>
    <row r="3" spans="2:23" x14ac:dyDescent="0.15">
      <c r="B3" s="453" t="s">
        <v>714</v>
      </c>
      <c r="E3" s="452" t="s">
        <v>715</v>
      </c>
      <c r="I3" s="453"/>
    </row>
    <row r="4" spans="2:23" x14ac:dyDescent="0.15">
      <c r="B4" s="451"/>
      <c r="E4" s="1255" t="s">
        <v>563</v>
      </c>
      <c r="F4" s="1255"/>
      <c r="G4" s="1255"/>
      <c r="H4" s="1255"/>
      <c r="I4" s="1255"/>
      <c r="J4" s="1255"/>
      <c r="K4" s="1255"/>
      <c r="M4" s="1255" t="s">
        <v>564</v>
      </c>
      <c r="N4" s="1255"/>
      <c r="O4" s="1255"/>
      <c r="Q4" s="1255" t="s">
        <v>565</v>
      </c>
      <c r="R4" s="1255"/>
      <c r="S4" s="1255"/>
      <c r="T4" s="1255"/>
      <c r="U4" s="1255"/>
      <c r="W4" s="1255" t="s">
        <v>716</v>
      </c>
    </row>
    <row r="5" spans="2:23" x14ac:dyDescent="0.15">
      <c r="B5" s="449" t="s">
        <v>525</v>
      </c>
      <c r="C5" s="449" t="s">
        <v>566</v>
      </c>
      <c r="E5" s="449" t="s">
        <v>717</v>
      </c>
      <c r="F5" s="449"/>
      <c r="G5" s="449" t="s">
        <v>718</v>
      </c>
      <c r="I5" s="449" t="s">
        <v>567</v>
      </c>
      <c r="K5" s="449" t="s">
        <v>563</v>
      </c>
      <c r="M5" s="449" t="s">
        <v>719</v>
      </c>
      <c r="O5" s="449" t="s">
        <v>720</v>
      </c>
      <c r="Q5" s="449" t="s">
        <v>719</v>
      </c>
      <c r="S5" s="449" t="s">
        <v>720</v>
      </c>
      <c r="U5" s="449" t="s">
        <v>563</v>
      </c>
      <c r="W5" s="1255"/>
    </row>
    <row r="6" spans="2:23" x14ac:dyDescent="0.15">
      <c r="B6" s="449">
        <v>1</v>
      </c>
      <c r="C6" s="454" t="s">
        <v>536</v>
      </c>
      <c r="D6" s="449" t="s">
        <v>568</v>
      </c>
      <c r="E6" s="455"/>
      <c r="F6" s="449" t="s">
        <v>522</v>
      </c>
      <c r="G6" s="455"/>
      <c r="H6" s="450" t="s">
        <v>826</v>
      </c>
      <c r="I6" s="455">
        <v>0</v>
      </c>
      <c r="J6" s="450" t="s">
        <v>827</v>
      </c>
      <c r="K6" s="456">
        <f t="shared" ref="K6:K8" si="0">(G6-E6-I6)*24</f>
        <v>0</v>
      </c>
      <c r="M6" s="455"/>
      <c r="N6" s="449" t="s">
        <v>522</v>
      </c>
      <c r="O6" s="455"/>
      <c r="Q6" s="457">
        <f>IF(E6&lt;M6,M6,E6)</f>
        <v>0</v>
      </c>
      <c r="R6" s="449" t="s">
        <v>522</v>
      </c>
      <c r="S6" s="457">
        <f t="shared" ref="S6:S8" si="1">IF(G6&gt;O6,O6,G6)</f>
        <v>0</v>
      </c>
      <c r="U6" s="458">
        <f t="shared" ref="U6:U8" si="2">(S6-Q6)*24</f>
        <v>0</v>
      </c>
      <c r="W6" s="459"/>
    </row>
    <row r="7" spans="2:23" x14ac:dyDescent="0.15">
      <c r="B7" s="449">
        <v>2</v>
      </c>
      <c r="C7" s="454" t="s">
        <v>575</v>
      </c>
      <c r="D7" s="449" t="s">
        <v>828</v>
      </c>
      <c r="E7" s="455"/>
      <c r="F7" s="449" t="s">
        <v>522</v>
      </c>
      <c r="G7" s="455"/>
      <c r="H7" s="450" t="s">
        <v>570</v>
      </c>
      <c r="I7" s="455">
        <v>0</v>
      </c>
      <c r="J7" s="450" t="s">
        <v>827</v>
      </c>
      <c r="K7" s="456">
        <f t="shared" si="0"/>
        <v>0</v>
      </c>
      <c r="M7" s="455"/>
      <c r="N7" s="449" t="s">
        <v>522</v>
      </c>
      <c r="O7" s="455"/>
      <c r="Q7" s="457">
        <f t="shared" ref="Q7:Q8" si="3">IF(E7&lt;M7,M7,E7)</f>
        <v>0</v>
      </c>
      <c r="R7" s="449" t="s">
        <v>829</v>
      </c>
      <c r="S7" s="457">
        <f t="shared" si="1"/>
        <v>0</v>
      </c>
      <c r="U7" s="458">
        <f t="shared" si="2"/>
        <v>0</v>
      </c>
      <c r="W7" s="459"/>
    </row>
    <row r="8" spans="2:23" x14ac:dyDescent="0.15">
      <c r="B8" s="449">
        <v>3</v>
      </c>
      <c r="C8" s="454" t="s">
        <v>576</v>
      </c>
      <c r="D8" s="449" t="s">
        <v>568</v>
      </c>
      <c r="E8" s="455"/>
      <c r="F8" s="449" t="s">
        <v>522</v>
      </c>
      <c r="G8" s="455"/>
      <c r="H8" s="450" t="s">
        <v>570</v>
      </c>
      <c r="I8" s="455">
        <v>0</v>
      </c>
      <c r="J8" s="450" t="s">
        <v>574</v>
      </c>
      <c r="K8" s="456">
        <f t="shared" si="0"/>
        <v>0</v>
      </c>
      <c r="M8" s="455"/>
      <c r="N8" s="449" t="s">
        <v>522</v>
      </c>
      <c r="O8" s="455"/>
      <c r="Q8" s="457">
        <f t="shared" si="3"/>
        <v>0</v>
      </c>
      <c r="R8" s="449" t="s">
        <v>829</v>
      </c>
      <c r="S8" s="457">
        <f t="shared" si="1"/>
        <v>0</v>
      </c>
      <c r="U8" s="458">
        <f t="shared" si="2"/>
        <v>0</v>
      </c>
      <c r="W8" s="459"/>
    </row>
    <row r="9" spans="2:23" x14ac:dyDescent="0.15">
      <c r="B9" s="449">
        <v>4</v>
      </c>
      <c r="C9" s="454" t="s">
        <v>577</v>
      </c>
      <c r="D9" s="449" t="s">
        <v>830</v>
      </c>
      <c r="E9" s="455"/>
      <c r="F9" s="449" t="s">
        <v>522</v>
      </c>
      <c r="G9" s="455"/>
      <c r="H9" s="450" t="s">
        <v>826</v>
      </c>
      <c r="I9" s="455">
        <v>0</v>
      </c>
      <c r="J9" s="450" t="s">
        <v>827</v>
      </c>
      <c r="K9" s="456">
        <f>(G9-E9-I9)*24</f>
        <v>0</v>
      </c>
      <c r="M9" s="455"/>
      <c r="N9" s="449" t="s">
        <v>522</v>
      </c>
      <c r="O9" s="455"/>
      <c r="Q9" s="457">
        <f>IF(E9&lt;M9,M9,E9)</f>
        <v>0</v>
      </c>
      <c r="R9" s="449" t="s">
        <v>522</v>
      </c>
      <c r="S9" s="457">
        <f>IF(G9&gt;O9,O9,G9)</f>
        <v>0</v>
      </c>
      <c r="U9" s="458">
        <f>(S9-Q9)*24</f>
        <v>0</v>
      </c>
      <c r="W9" s="459"/>
    </row>
    <row r="10" spans="2:23" x14ac:dyDescent="0.15">
      <c r="B10" s="449">
        <v>5</v>
      </c>
      <c r="C10" s="454" t="s">
        <v>578</v>
      </c>
      <c r="D10" s="449" t="s">
        <v>830</v>
      </c>
      <c r="E10" s="455"/>
      <c r="F10" s="449" t="s">
        <v>829</v>
      </c>
      <c r="G10" s="455"/>
      <c r="H10" s="450" t="s">
        <v>831</v>
      </c>
      <c r="I10" s="455">
        <v>0</v>
      </c>
      <c r="J10" s="450" t="s">
        <v>827</v>
      </c>
      <c r="K10" s="456">
        <f>(G10-E10-I10)*24</f>
        <v>0</v>
      </c>
      <c r="M10" s="455"/>
      <c r="N10" s="449" t="s">
        <v>522</v>
      </c>
      <c r="O10" s="455"/>
      <c r="Q10" s="457">
        <f t="shared" ref="Q10:Q25" si="4">IF(E10&lt;M10,M10,E10)</f>
        <v>0</v>
      </c>
      <c r="R10" s="449" t="s">
        <v>832</v>
      </c>
      <c r="S10" s="457">
        <f t="shared" ref="S10:S25" si="5">IF(G10&gt;O10,O10,G10)</f>
        <v>0</v>
      </c>
      <c r="U10" s="458">
        <f t="shared" ref="U10:U25" si="6">(S10-Q10)*24</f>
        <v>0</v>
      </c>
      <c r="W10" s="459"/>
    </row>
    <row r="11" spans="2:23" x14ac:dyDescent="0.15">
      <c r="B11" s="449">
        <v>6</v>
      </c>
      <c r="C11" s="454" t="s">
        <v>833</v>
      </c>
      <c r="D11" s="449" t="s">
        <v>568</v>
      </c>
      <c r="E11" s="455"/>
      <c r="F11" s="449" t="s">
        <v>522</v>
      </c>
      <c r="G11" s="455"/>
      <c r="H11" s="450" t="s">
        <v>826</v>
      </c>
      <c r="I11" s="455">
        <v>0</v>
      </c>
      <c r="J11" s="450" t="s">
        <v>827</v>
      </c>
      <c r="K11" s="456">
        <f t="shared" ref="K11:K25" si="7">(G11-E11-I11)*24</f>
        <v>0</v>
      </c>
      <c r="M11" s="455"/>
      <c r="N11" s="449" t="s">
        <v>522</v>
      </c>
      <c r="O11" s="455"/>
      <c r="Q11" s="457">
        <f t="shared" si="4"/>
        <v>0</v>
      </c>
      <c r="R11" s="449" t="s">
        <v>522</v>
      </c>
      <c r="S11" s="457">
        <f t="shared" si="5"/>
        <v>0</v>
      </c>
      <c r="U11" s="458">
        <f t="shared" si="6"/>
        <v>0</v>
      </c>
      <c r="W11" s="459"/>
    </row>
    <row r="12" spans="2:23" x14ac:dyDescent="0.15">
      <c r="B12" s="449">
        <v>7</v>
      </c>
      <c r="C12" s="454" t="s">
        <v>580</v>
      </c>
      <c r="D12" s="449" t="s">
        <v>830</v>
      </c>
      <c r="E12" s="455"/>
      <c r="F12" s="449" t="s">
        <v>829</v>
      </c>
      <c r="G12" s="455"/>
      <c r="H12" s="450" t="s">
        <v>570</v>
      </c>
      <c r="I12" s="455">
        <v>0</v>
      </c>
      <c r="J12" s="450" t="s">
        <v>827</v>
      </c>
      <c r="K12" s="456">
        <f t="shared" si="7"/>
        <v>0</v>
      </c>
      <c r="M12" s="455"/>
      <c r="N12" s="449" t="s">
        <v>522</v>
      </c>
      <c r="O12" s="455"/>
      <c r="Q12" s="457">
        <f t="shared" si="4"/>
        <v>0</v>
      </c>
      <c r="R12" s="449" t="s">
        <v>829</v>
      </c>
      <c r="S12" s="457">
        <f t="shared" si="5"/>
        <v>0</v>
      </c>
      <c r="U12" s="458">
        <f t="shared" si="6"/>
        <v>0</v>
      </c>
      <c r="W12" s="459"/>
    </row>
    <row r="13" spans="2:23" x14ac:dyDescent="0.15">
      <c r="B13" s="449">
        <v>8</v>
      </c>
      <c r="C13" s="454" t="s">
        <v>581</v>
      </c>
      <c r="D13" s="449" t="s">
        <v>568</v>
      </c>
      <c r="E13" s="455"/>
      <c r="F13" s="449" t="s">
        <v>522</v>
      </c>
      <c r="G13" s="455"/>
      <c r="H13" s="450" t="s">
        <v>831</v>
      </c>
      <c r="I13" s="455">
        <v>0</v>
      </c>
      <c r="J13" s="450" t="s">
        <v>574</v>
      </c>
      <c r="K13" s="456">
        <f t="shared" si="7"/>
        <v>0</v>
      </c>
      <c r="M13" s="455"/>
      <c r="N13" s="449" t="s">
        <v>829</v>
      </c>
      <c r="O13" s="455"/>
      <c r="Q13" s="457">
        <f t="shared" si="4"/>
        <v>0</v>
      </c>
      <c r="R13" s="449" t="s">
        <v>522</v>
      </c>
      <c r="S13" s="457">
        <f t="shared" si="5"/>
        <v>0</v>
      </c>
      <c r="U13" s="458">
        <f t="shared" si="6"/>
        <v>0</v>
      </c>
      <c r="W13" s="459"/>
    </row>
    <row r="14" spans="2:23" x14ac:dyDescent="0.15">
      <c r="B14" s="449">
        <v>9</v>
      </c>
      <c r="C14" s="454" t="s">
        <v>834</v>
      </c>
      <c r="D14" s="449" t="s">
        <v>568</v>
      </c>
      <c r="E14" s="455"/>
      <c r="F14" s="449" t="s">
        <v>522</v>
      </c>
      <c r="G14" s="455"/>
      <c r="H14" s="450" t="s">
        <v>570</v>
      </c>
      <c r="I14" s="455">
        <v>0</v>
      </c>
      <c r="J14" s="450" t="s">
        <v>574</v>
      </c>
      <c r="K14" s="456">
        <f t="shared" si="7"/>
        <v>0</v>
      </c>
      <c r="M14" s="455"/>
      <c r="N14" s="449" t="s">
        <v>522</v>
      </c>
      <c r="O14" s="455"/>
      <c r="Q14" s="457">
        <f t="shared" si="4"/>
        <v>0</v>
      </c>
      <c r="R14" s="449" t="s">
        <v>835</v>
      </c>
      <c r="S14" s="457">
        <f t="shared" si="5"/>
        <v>0</v>
      </c>
      <c r="U14" s="458">
        <f t="shared" si="6"/>
        <v>0</v>
      </c>
      <c r="W14" s="459"/>
    </row>
    <row r="15" spans="2:23" x14ac:dyDescent="0.15">
      <c r="B15" s="449">
        <v>10</v>
      </c>
      <c r="C15" s="454" t="s">
        <v>836</v>
      </c>
      <c r="D15" s="449" t="s">
        <v>568</v>
      </c>
      <c r="E15" s="455"/>
      <c r="F15" s="449" t="s">
        <v>522</v>
      </c>
      <c r="G15" s="455"/>
      <c r="H15" s="450" t="s">
        <v>570</v>
      </c>
      <c r="I15" s="455">
        <v>0</v>
      </c>
      <c r="J15" s="450" t="s">
        <v>574</v>
      </c>
      <c r="K15" s="456">
        <f t="shared" si="7"/>
        <v>0</v>
      </c>
      <c r="M15" s="455"/>
      <c r="N15" s="449" t="s">
        <v>835</v>
      </c>
      <c r="O15" s="455"/>
      <c r="Q15" s="457">
        <f t="shared" si="4"/>
        <v>0</v>
      </c>
      <c r="R15" s="449" t="s">
        <v>522</v>
      </c>
      <c r="S15" s="457">
        <f>IF(G15&gt;O15,O15,G15)</f>
        <v>0</v>
      </c>
      <c r="U15" s="458">
        <f t="shared" si="6"/>
        <v>0</v>
      </c>
      <c r="W15" s="459"/>
    </row>
    <row r="16" spans="2:23" x14ac:dyDescent="0.15">
      <c r="B16" s="449">
        <v>11</v>
      </c>
      <c r="C16" s="454" t="s">
        <v>837</v>
      </c>
      <c r="D16" s="449" t="s">
        <v>830</v>
      </c>
      <c r="E16" s="455"/>
      <c r="F16" s="449" t="s">
        <v>522</v>
      </c>
      <c r="G16" s="455"/>
      <c r="H16" s="450" t="s">
        <v>570</v>
      </c>
      <c r="I16" s="455">
        <v>0</v>
      </c>
      <c r="J16" s="450" t="s">
        <v>574</v>
      </c>
      <c r="K16" s="456">
        <f t="shared" si="7"/>
        <v>0</v>
      </c>
      <c r="M16" s="455"/>
      <c r="N16" s="449" t="s">
        <v>832</v>
      </c>
      <c r="O16" s="455"/>
      <c r="Q16" s="457">
        <f t="shared" si="4"/>
        <v>0</v>
      </c>
      <c r="R16" s="449" t="s">
        <v>522</v>
      </c>
      <c r="S16" s="457">
        <f t="shared" si="5"/>
        <v>0</v>
      </c>
      <c r="U16" s="458">
        <f t="shared" si="6"/>
        <v>0</v>
      </c>
      <c r="W16" s="459"/>
    </row>
    <row r="17" spans="2:23" x14ac:dyDescent="0.15">
      <c r="B17" s="449">
        <v>12</v>
      </c>
      <c r="C17" s="454" t="s">
        <v>584</v>
      </c>
      <c r="D17" s="449" t="s">
        <v>568</v>
      </c>
      <c r="E17" s="455"/>
      <c r="F17" s="449" t="s">
        <v>522</v>
      </c>
      <c r="G17" s="455"/>
      <c r="H17" s="450" t="s">
        <v>826</v>
      </c>
      <c r="I17" s="455">
        <v>0</v>
      </c>
      <c r="J17" s="450" t="s">
        <v>574</v>
      </c>
      <c r="K17" s="456">
        <f t="shared" si="7"/>
        <v>0</v>
      </c>
      <c r="M17" s="455"/>
      <c r="N17" s="449" t="s">
        <v>829</v>
      </c>
      <c r="O17" s="455"/>
      <c r="Q17" s="457">
        <f t="shared" si="4"/>
        <v>0</v>
      </c>
      <c r="R17" s="449" t="s">
        <v>829</v>
      </c>
      <c r="S17" s="457">
        <f t="shared" si="5"/>
        <v>0</v>
      </c>
      <c r="U17" s="458">
        <f t="shared" si="6"/>
        <v>0</v>
      </c>
      <c r="W17" s="459"/>
    </row>
    <row r="18" spans="2:23" x14ac:dyDescent="0.15">
      <c r="B18" s="449">
        <v>13</v>
      </c>
      <c r="C18" s="454" t="s">
        <v>585</v>
      </c>
      <c r="D18" s="449" t="s">
        <v>828</v>
      </c>
      <c r="E18" s="455"/>
      <c r="F18" s="449" t="s">
        <v>835</v>
      </c>
      <c r="G18" s="455"/>
      <c r="H18" s="450" t="s">
        <v>826</v>
      </c>
      <c r="I18" s="455">
        <v>0</v>
      </c>
      <c r="J18" s="450" t="s">
        <v>827</v>
      </c>
      <c r="K18" s="456">
        <f t="shared" si="7"/>
        <v>0</v>
      </c>
      <c r="M18" s="455"/>
      <c r="N18" s="449" t="s">
        <v>829</v>
      </c>
      <c r="O18" s="455"/>
      <c r="Q18" s="457">
        <f t="shared" si="4"/>
        <v>0</v>
      </c>
      <c r="R18" s="449" t="s">
        <v>522</v>
      </c>
      <c r="S18" s="457">
        <f t="shared" si="5"/>
        <v>0</v>
      </c>
      <c r="U18" s="458">
        <f t="shared" si="6"/>
        <v>0</v>
      </c>
      <c r="W18" s="459"/>
    </row>
    <row r="19" spans="2:23" x14ac:dyDescent="0.15">
      <c r="B19" s="449">
        <v>14</v>
      </c>
      <c r="C19" s="454" t="s">
        <v>838</v>
      </c>
      <c r="D19" s="449" t="s">
        <v>830</v>
      </c>
      <c r="E19" s="455"/>
      <c r="F19" s="449" t="s">
        <v>522</v>
      </c>
      <c r="G19" s="455"/>
      <c r="H19" s="450" t="s">
        <v>839</v>
      </c>
      <c r="I19" s="455">
        <v>0</v>
      </c>
      <c r="J19" s="450" t="s">
        <v>574</v>
      </c>
      <c r="K19" s="456">
        <f t="shared" si="7"/>
        <v>0</v>
      </c>
      <c r="M19" s="455"/>
      <c r="N19" s="449" t="s">
        <v>832</v>
      </c>
      <c r="O19" s="455"/>
      <c r="Q19" s="457">
        <f t="shared" si="4"/>
        <v>0</v>
      </c>
      <c r="R19" s="449" t="s">
        <v>522</v>
      </c>
      <c r="S19" s="457">
        <f t="shared" si="5"/>
        <v>0</v>
      </c>
      <c r="U19" s="458">
        <f t="shared" si="6"/>
        <v>0</v>
      </c>
      <c r="W19" s="459"/>
    </row>
    <row r="20" spans="2:23" x14ac:dyDescent="0.15">
      <c r="B20" s="449">
        <v>15</v>
      </c>
      <c r="C20" s="454" t="s">
        <v>840</v>
      </c>
      <c r="D20" s="449" t="s">
        <v>568</v>
      </c>
      <c r="E20" s="455"/>
      <c r="F20" s="449" t="s">
        <v>522</v>
      </c>
      <c r="G20" s="455"/>
      <c r="H20" s="450" t="s">
        <v>570</v>
      </c>
      <c r="I20" s="455">
        <v>0</v>
      </c>
      <c r="J20" s="450" t="s">
        <v>574</v>
      </c>
      <c r="K20" s="460">
        <f t="shared" si="7"/>
        <v>0</v>
      </c>
      <c r="M20" s="455"/>
      <c r="N20" s="449" t="s">
        <v>522</v>
      </c>
      <c r="O20" s="455"/>
      <c r="Q20" s="457">
        <f t="shared" si="4"/>
        <v>0</v>
      </c>
      <c r="R20" s="449" t="s">
        <v>522</v>
      </c>
      <c r="S20" s="457">
        <f t="shared" si="5"/>
        <v>0</v>
      </c>
      <c r="U20" s="458">
        <f t="shared" si="6"/>
        <v>0</v>
      </c>
      <c r="W20" s="459"/>
    </row>
    <row r="21" spans="2:23" x14ac:dyDescent="0.15">
      <c r="B21" s="449">
        <v>16</v>
      </c>
      <c r="C21" s="454" t="s">
        <v>841</v>
      </c>
      <c r="D21" s="449" t="s">
        <v>568</v>
      </c>
      <c r="E21" s="455"/>
      <c r="F21" s="449" t="s">
        <v>522</v>
      </c>
      <c r="G21" s="455"/>
      <c r="H21" s="450" t="s">
        <v>826</v>
      </c>
      <c r="I21" s="455">
        <v>0</v>
      </c>
      <c r="J21" s="450" t="s">
        <v>574</v>
      </c>
      <c r="K21" s="456">
        <f t="shared" si="7"/>
        <v>0</v>
      </c>
      <c r="M21" s="455"/>
      <c r="N21" s="449" t="s">
        <v>829</v>
      </c>
      <c r="O21" s="455"/>
      <c r="Q21" s="457">
        <f t="shared" si="4"/>
        <v>0</v>
      </c>
      <c r="R21" s="449" t="s">
        <v>522</v>
      </c>
      <c r="S21" s="457">
        <f t="shared" si="5"/>
        <v>0</v>
      </c>
      <c r="U21" s="458">
        <f t="shared" si="6"/>
        <v>0</v>
      </c>
      <c r="W21" s="459"/>
    </row>
    <row r="22" spans="2:23" x14ac:dyDescent="0.15">
      <c r="B22" s="449">
        <v>17</v>
      </c>
      <c r="C22" s="454" t="s">
        <v>842</v>
      </c>
      <c r="D22" s="449" t="s">
        <v>830</v>
      </c>
      <c r="E22" s="455"/>
      <c r="F22" s="449" t="s">
        <v>522</v>
      </c>
      <c r="G22" s="455"/>
      <c r="H22" s="450" t="s">
        <v>839</v>
      </c>
      <c r="I22" s="455">
        <v>0</v>
      </c>
      <c r="J22" s="450" t="s">
        <v>574</v>
      </c>
      <c r="K22" s="456">
        <f t="shared" si="7"/>
        <v>0</v>
      </c>
      <c r="M22" s="455"/>
      <c r="N22" s="449" t="s">
        <v>829</v>
      </c>
      <c r="O22" s="455"/>
      <c r="Q22" s="457">
        <f t="shared" si="4"/>
        <v>0</v>
      </c>
      <c r="R22" s="449" t="s">
        <v>522</v>
      </c>
      <c r="S22" s="457">
        <f t="shared" si="5"/>
        <v>0</v>
      </c>
      <c r="U22" s="458">
        <f t="shared" si="6"/>
        <v>0</v>
      </c>
      <c r="W22" s="459"/>
    </row>
    <row r="23" spans="2:23" x14ac:dyDescent="0.15">
      <c r="B23" s="449">
        <v>18</v>
      </c>
      <c r="C23" s="454" t="s">
        <v>554</v>
      </c>
      <c r="D23" s="449" t="s">
        <v>568</v>
      </c>
      <c r="E23" s="455"/>
      <c r="F23" s="449" t="s">
        <v>835</v>
      </c>
      <c r="G23" s="455"/>
      <c r="H23" s="450" t="s">
        <v>570</v>
      </c>
      <c r="I23" s="455">
        <v>0</v>
      </c>
      <c r="J23" s="450" t="s">
        <v>827</v>
      </c>
      <c r="K23" s="456">
        <f t="shared" si="7"/>
        <v>0</v>
      </c>
      <c r="M23" s="455"/>
      <c r="N23" s="449" t="s">
        <v>522</v>
      </c>
      <c r="O23" s="455"/>
      <c r="Q23" s="457">
        <f t="shared" si="4"/>
        <v>0</v>
      </c>
      <c r="R23" s="449" t="s">
        <v>522</v>
      </c>
      <c r="S23" s="457">
        <f t="shared" si="5"/>
        <v>0</v>
      </c>
      <c r="U23" s="458">
        <f t="shared" si="6"/>
        <v>0</v>
      </c>
      <c r="W23" s="459"/>
    </row>
    <row r="24" spans="2:23" x14ac:dyDescent="0.15">
      <c r="B24" s="449">
        <v>19</v>
      </c>
      <c r="C24" s="454" t="s">
        <v>590</v>
      </c>
      <c r="D24" s="449" t="s">
        <v>843</v>
      </c>
      <c r="E24" s="455"/>
      <c r="F24" s="449" t="s">
        <v>835</v>
      </c>
      <c r="G24" s="455"/>
      <c r="H24" s="450" t="s">
        <v>570</v>
      </c>
      <c r="I24" s="455">
        <v>0</v>
      </c>
      <c r="J24" s="450" t="s">
        <v>827</v>
      </c>
      <c r="K24" s="456">
        <f t="shared" si="7"/>
        <v>0</v>
      </c>
      <c r="M24" s="455"/>
      <c r="N24" s="449" t="s">
        <v>522</v>
      </c>
      <c r="O24" s="455"/>
      <c r="Q24" s="457">
        <f t="shared" si="4"/>
        <v>0</v>
      </c>
      <c r="R24" s="449" t="s">
        <v>522</v>
      </c>
      <c r="S24" s="457">
        <f t="shared" si="5"/>
        <v>0</v>
      </c>
      <c r="U24" s="458">
        <f t="shared" si="6"/>
        <v>0</v>
      </c>
      <c r="W24" s="459"/>
    </row>
    <row r="25" spans="2:23" x14ac:dyDescent="0.15">
      <c r="B25" s="449">
        <v>20</v>
      </c>
      <c r="C25" s="454" t="s">
        <v>591</v>
      </c>
      <c r="D25" s="449" t="s">
        <v>568</v>
      </c>
      <c r="E25" s="455"/>
      <c r="F25" s="449" t="s">
        <v>522</v>
      </c>
      <c r="G25" s="455"/>
      <c r="H25" s="450" t="s">
        <v>570</v>
      </c>
      <c r="I25" s="455">
        <v>0</v>
      </c>
      <c r="J25" s="450" t="s">
        <v>844</v>
      </c>
      <c r="K25" s="456">
        <f t="shared" si="7"/>
        <v>0</v>
      </c>
      <c r="M25" s="455"/>
      <c r="N25" s="449" t="s">
        <v>522</v>
      </c>
      <c r="O25" s="455"/>
      <c r="Q25" s="457">
        <f t="shared" si="4"/>
        <v>0</v>
      </c>
      <c r="R25" s="449" t="s">
        <v>829</v>
      </c>
      <c r="S25" s="457">
        <f t="shared" si="5"/>
        <v>0</v>
      </c>
      <c r="U25" s="458">
        <f t="shared" si="6"/>
        <v>0</v>
      </c>
      <c r="W25" s="459"/>
    </row>
    <row r="26" spans="2:23" x14ac:dyDescent="0.15">
      <c r="B26" s="449">
        <v>21</v>
      </c>
      <c r="C26" s="454" t="s">
        <v>845</v>
      </c>
      <c r="D26" s="449" t="s">
        <v>843</v>
      </c>
      <c r="E26" s="461"/>
      <c r="F26" s="449" t="s">
        <v>522</v>
      </c>
      <c r="G26" s="461"/>
      <c r="H26" s="450" t="s">
        <v>570</v>
      </c>
      <c r="I26" s="461"/>
      <c r="J26" s="450" t="s">
        <v>574</v>
      </c>
      <c r="K26" s="454">
        <v>1</v>
      </c>
      <c r="M26" s="456"/>
      <c r="N26" s="449" t="s">
        <v>522</v>
      </c>
      <c r="O26" s="456"/>
      <c r="Q26" s="456"/>
      <c r="R26" s="449" t="s">
        <v>522</v>
      </c>
      <c r="S26" s="456"/>
      <c r="U26" s="454">
        <v>1</v>
      </c>
      <c r="W26" s="459"/>
    </row>
    <row r="27" spans="2:23" x14ac:dyDescent="0.15">
      <c r="B27" s="449">
        <v>22</v>
      </c>
      <c r="C27" s="454" t="s">
        <v>592</v>
      </c>
      <c r="D27" s="449" t="s">
        <v>568</v>
      </c>
      <c r="E27" s="461"/>
      <c r="F27" s="449" t="s">
        <v>829</v>
      </c>
      <c r="G27" s="461"/>
      <c r="H27" s="450" t="s">
        <v>826</v>
      </c>
      <c r="I27" s="461"/>
      <c r="J27" s="450" t="s">
        <v>574</v>
      </c>
      <c r="K27" s="454">
        <v>2</v>
      </c>
      <c r="M27" s="456"/>
      <c r="N27" s="449" t="s">
        <v>829</v>
      </c>
      <c r="O27" s="456"/>
      <c r="Q27" s="456"/>
      <c r="R27" s="449" t="s">
        <v>829</v>
      </c>
      <c r="S27" s="456"/>
      <c r="U27" s="454">
        <v>2</v>
      </c>
      <c r="W27" s="459"/>
    </row>
    <row r="28" spans="2:23" x14ac:dyDescent="0.15">
      <c r="B28" s="449">
        <v>23</v>
      </c>
      <c r="C28" s="454" t="s">
        <v>593</v>
      </c>
      <c r="D28" s="449" t="s">
        <v>568</v>
      </c>
      <c r="E28" s="461"/>
      <c r="F28" s="449" t="s">
        <v>829</v>
      </c>
      <c r="G28" s="461"/>
      <c r="H28" s="450" t="s">
        <v>826</v>
      </c>
      <c r="I28" s="461"/>
      <c r="J28" s="450" t="s">
        <v>827</v>
      </c>
      <c r="K28" s="454">
        <v>3</v>
      </c>
      <c r="M28" s="456"/>
      <c r="N28" s="449" t="s">
        <v>522</v>
      </c>
      <c r="O28" s="456"/>
      <c r="Q28" s="456"/>
      <c r="R28" s="449" t="s">
        <v>522</v>
      </c>
      <c r="S28" s="456"/>
      <c r="U28" s="454">
        <v>3</v>
      </c>
      <c r="W28" s="459"/>
    </row>
    <row r="29" spans="2:23" x14ac:dyDescent="0.15">
      <c r="B29" s="449">
        <v>24</v>
      </c>
      <c r="C29" s="454" t="s">
        <v>846</v>
      </c>
      <c r="D29" s="449" t="s">
        <v>828</v>
      </c>
      <c r="E29" s="461"/>
      <c r="F29" s="449" t="s">
        <v>829</v>
      </c>
      <c r="G29" s="461"/>
      <c r="H29" s="450" t="s">
        <v>570</v>
      </c>
      <c r="I29" s="461"/>
      <c r="J29" s="450" t="s">
        <v>847</v>
      </c>
      <c r="K29" s="454">
        <v>4</v>
      </c>
      <c r="M29" s="456"/>
      <c r="N29" s="449" t="s">
        <v>522</v>
      </c>
      <c r="O29" s="456"/>
      <c r="Q29" s="456"/>
      <c r="R29" s="449" t="s">
        <v>522</v>
      </c>
      <c r="S29" s="456"/>
      <c r="U29" s="454">
        <v>4</v>
      </c>
      <c r="W29" s="459"/>
    </row>
    <row r="30" spans="2:23" x14ac:dyDescent="0.15">
      <c r="B30" s="449">
        <v>25</v>
      </c>
      <c r="C30" s="454" t="s">
        <v>848</v>
      </c>
      <c r="D30" s="449" t="s">
        <v>830</v>
      </c>
      <c r="E30" s="461"/>
      <c r="F30" s="449" t="s">
        <v>522</v>
      </c>
      <c r="G30" s="461"/>
      <c r="H30" s="450" t="s">
        <v>570</v>
      </c>
      <c r="I30" s="461"/>
      <c r="J30" s="450" t="s">
        <v>574</v>
      </c>
      <c r="K30" s="454">
        <v>4</v>
      </c>
      <c r="M30" s="456"/>
      <c r="N30" s="449" t="s">
        <v>522</v>
      </c>
      <c r="O30" s="456"/>
      <c r="Q30" s="456"/>
      <c r="R30" s="449" t="s">
        <v>522</v>
      </c>
      <c r="S30" s="456"/>
      <c r="U30" s="454">
        <v>3</v>
      </c>
      <c r="W30" s="459"/>
    </row>
    <row r="31" spans="2:23" x14ac:dyDescent="0.15">
      <c r="B31" s="449">
        <v>26</v>
      </c>
      <c r="C31" s="454" t="s">
        <v>849</v>
      </c>
      <c r="D31" s="449" t="s">
        <v>568</v>
      </c>
      <c r="E31" s="461"/>
      <c r="F31" s="449" t="s">
        <v>829</v>
      </c>
      <c r="G31" s="461"/>
      <c r="H31" s="450" t="s">
        <v>570</v>
      </c>
      <c r="I31" s="461"/>
      <c r="J31" s="450" t="s">
        <v>574</v>
      </c>
      <c r="K31" s="454">
        <v>5</v>
      </c>
      <c r="M31" s="456"/>
      <c r="N31" s="449" t="s">
        <v>522</v>
      </c>
      <c r="O31" s="456"/>
      <c r="Q31" s="456"/>
      <c r="R31" s="449" t="s">
        <v>522</v>
      </c>
      <c r="S31" s="456"/>
      <c r="U31" s="454">
        <v>5</v>
      </c>
      <c r="W31" s="459"/>
    </row>
    <row r="32" spans="2:23" x14ac:dyDescent="0.15">
      <c r="B32" s="449">
        <v>27</v>
      </c>
      <c r="C32" s="454" t="s">
        <v>535</v>
      </c>
      <c r="D32" s="449" t="s">
        <v>850</v>
      </c>
      <c r="E32" s="461"/>
      <c r="F32" s="449" t="s">
        <v>522</v>
      </c>
      <c r="G32" s="461"/>
      <c r="H32" s="450" t="s">
        <v>826</v>
      </c>
      <c r="I32" s="461"/>
      <c r="J32" s="450" t="s">
        <v>574</v>
      </c>
      <c r="K32" s="454">
        <v>0</v>
      </c>
      <c r="M32" s="456"/>
      <c r="N32" s="449" t="s">
        <v>851</v>
      </c>
      <c r="O32" s="456"/>
      <c r="Q32" s="456"/>
      <c r="R32" s="449" t="s">
        <v>522</v>
      </c>
      <c r="S32" s="456"/>
      <c r="U32" s="454">
        <v>0</v>
      </c>
      <c r="W32" s="459"/>
    </row>
    <row r="33" spans="2:23" x14ac:dyDescent="0.15">
      <c r="B33" s="449">
        <v>28</v>
      </c>
      <c r="C33" s="454" t="s">
        <v>852</v>
      </c>
      <c r="D33" s="449" t="s">
        <v>568</v>
      </c>
      <c r="E33" s="461"/>
      <c r="F33" s="449" t="s">
        <v>829</v>
      </c>
      <c r="G33" s="461"/>
      <c r="H33" s="450" t="s">
        <v>570</v>
      </c>
      <c r="I33" s="461"/>
      <c r="J33" s="450" t="s">
        <v>827</v>
      </c>
      <c r="K33" s="454"/>
      <c r="M33" s="456"/>
      <c r="N33" s="449" t="s">
        <v>522</v>
      </c>
      <c r="O33" s="456"/>
      <c r="Q33" s="456"/>
      <c r="R33" s="449" t="s">
        <v>522</v>
      </c>
      <c r="S33" s="456"/>
      <c r="U33" s="454"/>
      <c r="W33" s="459"/>
    </row>
    <row r="34" spans="2:23" x14ac:dyDescent="0.15">
      <c r="B34" s="449">
        <v>29</v>
      </c>
      <c r="C34" s="454" t="s">
        <v>853</v>
      </c>
      <c r="D34" s="449" t="s">
        <v>568</v>
      </c>
      <c r="E34" s="461"/>
      <c r="F34" s="449" t="s">
        <v>829</v>
      </c>
      <c r="G34" s="461"/>
      <c r="H34" s="450" t="s">
        <v>570</v>
      </c>
      <c r="I34" s="461"/>
      <c r="J34" s="450" t="s">
        <v>854</v>
      </c>
      <c r="K34" s="454"/>
      <c r="M34" s="456"/>
      <c r="N34" s="449" t="s">
        <v>522</v>
      </c>
      <c r="O34" s="456"/>
      <c r="Q34" s="456"/>
      <c r="R34" s="449" t="s">
        <v>522</v>
      </c>
      <c r="S34" s="456"/>
      <c r="U34" s="454"/>
      <c r="W34" s="459"/>
    </row>
    <row r="35" spans="2:23" x14ac:dyDescent="0.15">
      <c r="B35" s="449">
        <v>30</v>
      </c>
      <c r="C35" s="454" t="s">
        <v>569</v>
      </c>
      <c r="D35" s="449" t="s">
        <v>568</v>
      </c>
      <c r="E35" s="461"/>
      <c r="F35" s="449" t="s">
        <v>829</v>
      </c>
      <c r="G35" s="461"/>
      <c r="H35" s="450" t="s">
        <v>570</v>
      </c>
      <c r="I35" s="461"/>
      <c r="J35" s="450" t="s">
        <v>574</v>
      </c>
      <c r="K35" s="454"/>
      <c r="M35" s="456"/>
      <c r="N35" s="449" t="s">
        <v>522</v>
      </c>
      <c r="O35" s="456"/>
      <c r="Q35" s="456"/>
      <c r="R35" s="449" t="s">
        <v>522</v>
      </c>
      <c r="S35" s="456"/>
      <c r="U35" s="454"/>
      <c r="W35" s="459"/>
    </row>
    <row r="36" spans="2:23" x14ac:dyDescent="0.15">
      <c r="C36" s="462"/>
    </row>
    <row r="37" spans="2:23" x14ac:dyDescent="0.15">
      <c r="C37" s="463" t="s">
        <v>722</v>
      </c>
    </row>
    <row r="38" spans="2:23" x14ac:dyDescent="0.15">
      <c r="C38" s="463" t="s">
        <v>723</v>
      </c>
    </row>
    <row r="39" spans="2:23" x14ac:dyDescent="0.15">
      <c r="C39" s="463" t="s">
        <v>724</v>
      </c>
    </row>
    <row r="40" spans="2:23" x14ac:dyDescent="0.15">
      <c r="C40" s="463" t="s">
        <v>725</v>
      </c>
    </row>
    <row r="41" spans="2:23" x14ac:dyDescent="0.15">
      <c r="C41" s="451" t="s">
        <v>793</v>
      </c>
    </row>
    <row r="42" spans="2:23" x14ac:dyDescent="0.15">
      <c r="C42" s="451" t="s">
        <v>726</v>
      </c>
    </row>
  </sheetData>
  <sheetProtection insertRows="0" deleteRows="0"/>
  <mergeCells count="4">
    <mergeCell ref="E4:K4"/>
    <mergeCell ref="M4:O4"/>
    <mergeCell ref="Q4:U4"/>
    <mergeCell ref="W4:W5"/>
  </mergeCells>
  <phoneticPr fontId="6"/>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747D-3E26-45B2-BFEA-2FCFC907638F}">
  <dimension ref="A1:AP39"/>
  <sheetViews>
    <sheetView topLeftCell="B1" zoomScale="85" zoomScaleNormal="85" workbookViewId="0">
      <selection sqref="A1:AA1"/>
    </sheetView>
  </sheetViews>
  <sheetFormatPr defaultColWidth="9.140625" defaultRowHeight="12.75" x14ac:dyDescent="0.15"/>
  <cols>
    <col min="1" max="1" width="7.140625" style="35" customWidth="1"/>
    <col min="2" max="2" width="29.85546875" style="35" customWidth="1"/>
    <col min="3" max="31" width="5.28515625" style="35" customWidth="1"/>
    <col min="32" max="32" width="6.140625" style="35" customWidth="1"/>
    <col min="33" max="33" width="5.140625" style="35" customWidth="1"/>
    <col min="34" max="34" width="5.42578125" style="35" customWidth="1"/>
    <col min="35" max="35" width="9.7109375" style="35" customWidth="1"/>
    <col min="36" max="36" width="6.7109375" style="35" customWidth="1"/>
    <col min="37" max="37" width="7.140625" style="35" customWidth="1"/>
    <col min="38" max="38" width="9" style="35" customWidth="1"/>
    <col min="39" max="39" width="2.42578125" style="35" customWidth="1"/>
    <col min="40" max="16384" width="9.140625" style="35"/>
  </cols>
  <sheetData>
    <row r="1" spans="1:42" ht="9.75" customHeight="1" thickBot="1" x14ac:dyDescent="0.2">
      <c r="A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42" ht="18.75" customHeight="1" thickBot="1" x14ac:dyDescent="0.25">
      <c r="A2" s="31"/>
      <c r="B2" s="11" t="s">
        <v>47</v>
      </c>
      <c r="C2" s="2"/>
      <c r="D2" s="33"/>
      <c r="E2" s="33"/>
      <c r="F2" s="33"/>
      <c r="G2" s="33"/>
      <c r="H2" s="33"/>
      <c r="I2" s="33"/>
      <c r="J2" s="33"/>
      <c r="K2" s="31"/>
      <c r="M2" s="471" t="s">
        <v>897</v>
      </c>
      <c r="N2" s="472"/>
      <c r="O2" s="471" t="s">
        <v>898</v>
      </c>
      <c r="P2" s="473"/>
      <c r="Q2" s="471" t="s">
        <v>899</v>
      </c>
      <c r="R2" s="471"/>
      <c r="T2" s="3" t="s">
        <v>900</v>
      </c>
      <c r="U2" s="33"/>
      <c r="V2" s="33"/>
      <c r="W2" s="33"/>
      <c r="X2" s="474"/>
      <c r="Y2" s="33"/>
      <c r="Z2" s="33"/>
      <c r="AB2" s="33"/>
      <c r="AC2" s="33"/>
      <c r="AD2" s="33"/>
      <c r="AE2" s="33"/>
      <c r="AF2" s="33"/>
      <c r="AG2" s="33"/>
      <c r="AH2" s="33"/>
      <c r="AI2" s="12" t="s">
        <v>901</v>
      </c>
      <c r="AJ2" s="33"/>
      <c r="AK2" s="33"/>
      <c r="AL2" s="3"/>
      <c r="AM2" s="33"/>
      <c r="AN2" s="34"/>
      <c r="AO2" s="34"/>
      <c r="AP2" s="34"/>
    </row>
    <row r="3" spans="1:42" ht="15.75" customHeight="1" x14ac:dyDescent="0.15">
      <c r="A3" s="31"/>
      <c r="B3" s="2"/>
      <c r="C3" s="2"/>
      <c r="D3" s="4"/>
      <c r="E3" s="4"/>
      <c r="F3" s="33"/>
      <c r="H3" s="33"/>
      <c r="I3" s="33"/>
      <c r="J3" s="33"/>
      <c r="K3" s="3" t="s">
        <v>902</v>
      </c>
      <c r="L3" s="33"/>
      <c r="M3" s="33"/>
      <c r="N3" s="33"/>
      <c r="O3" s="33"/>
      <c r="P3" s="33"/>
      <c r="Q3" s="33"/>
      <c r="R3" s="31"/>
      <c r="T3" s="3" t="s">
        <v>903</v>
      </c>
      <c r="U3" s="33"/>
      <c r="V3" s="33"/>
      <c r="W3" s="33"/>
      <c r="X3" s="33"/>
      <c r="Y3" s="33"/>
      <c r="Z3" s="33"/>
      <c r="AA3" s="33"/>
      <c r="AB3" s="33"/>
      <c r="AC3" s="33"/>
      <c r="AD3" s="33" t="s">
        <v>174</v>
      </c>
      <c r="AE3" s="33"/>
      <c r="AF3" s="33"/>
      <c r="AG3" s="33"/>
      <c r="AH3" s="33"/>
      <c r="AI3" s="33"/>
      <c r="AJ3" s="33"/>
      <c r="AK3" s="33"/>
      <c r="AL3" s="3"/>
      <c r="AM3" s="33"/>
      <c r="AN3" s="34"/>
      <c r="AO3" s="34"/>
      <c r="AP3" s="34"/>
    </row>
    <row r="4" spans="1:42" ht="13.7" customHeight="1" x14ac:dyDescent="0.15">
      <c r="A4" s="31"/>
      <c r="B4" s="3" t="s">
        <v>48</v>
      </c>
      <c r="C4" s="2"/>
      <c r="D4" s="4"/>
      <c r="E4" s="4"/>
      <c r="F4" s="33"/>
      <c r="H4" s="33"/>
      <c r="I4" s="33"/>
      <c r="J4" s="33"/>
      <c r="K4" s="3"/>
      <c r="L4" s="33"/>
      <c r="M4" s="33"/>
      <c r="N4" s="33"/>
      <c r="O4" s="33"/>
      <c r="P4" s="33"/>
      <c r="Q4" s="33"/>
      <c r="R4" s="31"/>
      <c r="T4" s="3"/>
      <c r="U4" s="33"/>
      <c r="V4" s="33"/>
      <c r="W4" s="33"/>
      <c r="X4" s="33"/>
      <c r="Y4" s="33"/>
      <c r="Z4" s="33"/>
      <c r="AA4" s="33"/>
      <c r="AB4" s="33"/>
      <c r="AC4" s="33"/>
      <c r="AD4" s="33"/>
      <c r="AE4" s="33"/>
      <c r="AF4" s="33"/>
      <c r="AG4" s="33"/>
      <c r="AH4" s="33"/>
      <c r="AI4" s="33"/>
      <c r="AJ4" s="33"/>
      <c r="AK4" s="33"/>
      <c r="AL4" s="3"/>
      <c r="AM4" s="33"/>
      <c r="AN4" s="34"/>
      <c r="AO4" s="34"/>
      <c r="AP4" s="34"/>
    </row>
    <row r="5" spans="1:42" ht="16.5" customHeight="1" x14ac:dyDescent="0.15">
      <c r="A5" s="31"/>
      <c r="B5" s="3" t="s">
        <v>49</v>
      </c>
      <c r="C5" s="2"/>
      <c r="D5" s="4"/>
      <c r="E5" s="4"/>
      <c r="F5" s="33"/>
      <c r="H5" s="33"/>
      <c r="I5" s="33"/>
      <c r="J5" s="33"/>
      <c r="K5" s="3"/>
      <c r="L5" s="33"/>
      <c r="M5" s="33"/>
      <c r="N5" s="33"/>
      <c r="O5" s="33"/>
      <c r="P5" s="33"/>
      <c r="Q5" s="33"/>
      <c r="R5" s="31"/>
      <c r="T5" s="3"/>
      <c r="U5" s="33"/>
      <c r="V5" s="33"/>
      <c r="W5" s="33"/>
      <c r="X5" s="33"/>
      <c r="Y5" s="33"/>
      <c r="Z5" s="33"/>
      <c r="AA5" s="33"/>
      <c r="AB5" s="33"/>
      <c r="AC5" s="33"/>
      <c r="AD5" s="33"/>
      <c r="AE5" s="33"/>
      <c r="AF5" s="33"/>
      <c r="AG5" s="33"/>
      <c r="AH5" s="3"/>
      <c r="AI5" s="33"/>
      <c r="AJ5" s="33"/>
      <c r="AK5" s="33"/>
      <c r="AL5" s="3"/>
      <c r="AM5" s="33"/>
      <c r="AN5" s="34"/>
      <c r="AO5" s="34"/>
      <c r="AP5" s="34"/>
    </row>
    <row r="6" spans="1:42" ht="13.7" customHeight="1" x14ac:dyDescent="0.15">
      <c r="A6" s="31"/>
      <c r="C6" s="2"/>
      <c r="D6" s="4"/>
      <c r="E6" s="4"/>
      <c r="F6" s="33"/>
      <c r="H6" s="33"/>
      <c r="I6" s="33"/>
      <c r="J6" s="33"/>
      <c r="K6" s="3"/>
      <c r="L6" s="33"/>
      <c r="M6" s="33"/>
      <c r="N6" s="33"/>
      <c r="O6" s="33"/>
      <c r="P6" s="33"/>
      <c r="Q6" s="33"/>
      <c r="R6" s="31"/>
      <c r="T6" s="3"/>
      <c r="U6" s="33"/>
      <c r="V6" s="33"/>
      <c r="W6" s="33"/>
      <c r="X6" s="33"/>
      <c r="Y6" s="33"/>
      <c r="Z6" s="33"/>
      <c r="AA6" s="33"/>
      <c r="AB6" s="33"/>
      <c r="AC6" s="33"/>
      <c r="AD6" s="33"/>
      <c r="AE6" s="33"/>
      <c r="AF6" s="33"/>
      <c r="AG6" s="33"/>
      <c r="AH6" s="33"/>
      <c r="AI6" s="33"/>
      <c r="AJ6" s="33"/>
      <c r="AK6" s="33"/>
      <c r="AL6" s="3"/>
      <c r="AM6" s="33"/>
      <c r="AN6" s="34"/>
      <c r="AO6" s="34"/>
      <c r="AP6" s="34"/>
    </row>
    <row r="7" spans="1:42" ht="15" customHeight="1" x14ac:dyDescent="0.15">
      <c r="A7" s="31"/>
      <c r="B7" s="3"/>
      <c r="C7" s="2"/>
      <c r="D7" s="4"/>
      <c r="E7" s="4"/>
      <c r="F7" s="33"/>
      <c r="H7" s="33"/>
      <c r="I7" s="33"/>
      <c r="J7" s="33"/>
      <c r="K7" s="3"/>
      <c r="L7" s="33"/>
      <c r="M7" s="33"/>
      <c r="N7" s="33"/>
      <c r="O7" s="33"/>
      <c r="P7" s="33"/>
      <c r="Q7" s="33"/>
      <c r="R7" s="31"/>
      <c r="T7" s="3"/>
      <c r="U7" s="33"/>
      <c r="V7" s="33"/>
      <c r="W7" s="33"/>
      <c r="X7" s="33"/>
      <c r="Y7" s="33"/>
      <c r="Z7" s="33"/>
      <c r="AA7" s="33"/>
      <c r="AB7" s="33"/>
      <c r="AC7" s="33"/>
      <c r="AD7" s="33"/>
      <c r="AE7" s="33"/>
      <c r="AF7" s="33"/>
      <c r="AG7" s="33"/>
      <c r="AH7" s="33"/>
      <c r="AI7" s="33"/>
      <c r="AJ7" s="33"/>
      <c r="AK7" s="33"/>
      <c r="AL7" s="3"/>
      <c r="AM7" s="33"/>
      <c r="AN7" s="34"/>
      <c r="AO7" s="34"/>
      <c r="AP7" s="34"/>
    </row>
    <row r="8" spans="1:42" ht="21.75" customHeight="1" x14ac:dyDescent="0.15">
      <c r="A8" s="31"/>
      <c r="B8" s="13" t="s">
        <v>904</v>
      </c>
      <c r="C8" s="5" t="s">
        <v>905</v>
      </c>
      <c r="D8" s="4"/>
      <c r="E8" s="4"/>
      <c r="F8" s="33"/>
      <c r="G8" s="33"/>
      <c r="H8" s="33"/>
      <c r="I8" s="33"/>
      <c r="J8" s="33"/>
      <c r="K8" s="33"/>
      <c r="L8" s="33"/>
      <c r="M8" s="33"/>
      <c r="N8" s="33"/>
      <c r="O8" s="33"/>
      <c r="P8" s="33"/>
      <c r="Q8" s="33"/>
      <c r="R8" s="31"/>
      <c r="T8" s="3"/>
      <c r="U8" s="33"/>
      <c r="V8" s="33"/>
      <c r="W8" s="33"/>
      <c r="X8" s="33"/>
      <c r="Y8" s="33"/>
      <c r="Z8" s="33"/>
      <c r="AA8" s="33"/>
      <c r="AB8" s="33"/>
      <c r="AC8" s="33"/>
      <c r="AD8" s="33"/>
      <c r="AE8" s="33"/>
      <c r="AF8" s="33"/>
      <c r="AG8" s="33"/>
      <c r="AH8" s="33"/>
      <c r="AI8" s="33"/>
      <c r="AJ8" s="33"/>
      <c r="AK8" s="33"/>
      <c r="AL8" s="3"/>
      <c r="AM8" s="33"/>
      <c r="AN8" s="34"/>
      <c r="AO8" s="34"/>
      <c r="AP8" s="34"/>
    </row>
    <row r="9" spans="1:42" ht="15.75" customHeight="1" x14ac:dyDescent="0.15">
      <c r="A9" s="31"/>
      <c r="B9" s="13"/>
      <c r="C9" s="5"/>
      <c r="D9" s="4"/>
      <c r="E9" s="4"/>
      <c r="F9" s="33"/>
      <c r="G9" s="33"/>
      <c r="H9" s="33"/>
      <c r="I9" s="33"/>
      <c r="J9" s="33"/>
      <c r="K9" s="33"/>
      <c r="L9" s="33"/>
      <c r="M9" s="33"/>
      <c r="N9" s="33"/>
      <c r="O9" s="33"/>
      <c r="P9" s="33"/>
      <c r="Q9" s="33"/>
      <c r="R9" s="31"/>
      <c r="T9" s="3"/>
      <c r="U9" s="33"/>
      <c r="V9" s="33"/>
      <c r="W9" s="33"/>
      <c r="X9" s="33"/>
      <c r="Y9" s="33"/>
      <c r="Z9" s="33"/>
      <c r="AA9" s="33"/>
      <c r="AB9" s="33"/>
      <c r="AC9" s="33"/>
      <c r="AD9" s="33"/>
      <c r="AE9" s="33"/>
      <c r="AF9" s="33"/>
      <c r="AG9" s="33"/>
      <c r="AH9" s="33"/>
      <c r="AI9" s="33"/>
      <c r="AJ9" s="33"/>
      <c r="AK9" s="33"/>
      <c r="AL9" s="3"/>
      <c r="AM9" s="33"/>
      <c r="AN9" s="34"/>
      <c r="AO9" s="34"/>
      <c r="AP9" s="34"/>
    </row>
    <row r="10" spans="1:42" ht="18" customHeight="1" x14ac:dyDescent="0.15">
      <c r="A10" s="31"/>
      <c r="B10" s="14" t="s">
        <v>50</v>
      </c>
      <c r="C10" s="5"/>
      <c r="D10" s="4" t="s">
        <v>906</v>
      </c>
      <c r="E10" s="4"/>
      <c r="F10" s="3"/>
      <c r="G10" s="33"/>
      <c r="H10" s="33"/>
      <c r="I10" s="33"/>
      <c r="J10" s="33"/>
      <c r="K10" s="33"/>
      <c r="L10" s="33"/>
      <c r="M10" s="33"/>
      <c r="N10" s="33"/>
      <c r="P10" s="33"/>
      <c r="Q10" s="33"/>
      <c r="R10" s="31"/>
      <c r="T10" s="3"/>
      <c r="U10" s="33"/>
      <c r="V10" s="33"/>
      <c r="W10" s="33"/>
      <c r="X10" s="33"/>
      <c r="Y10" s="33"/>
      <c r="Z10" s="33"/>
      <c r="AA10" s="33"/>
      <c r="AB10" s="33"/>
      <c r="AC10" s="33"/>
      <c r="AD10" s="33"/>
      <c r="AE10" s="33"/>
      <c r="AF10" s="33"/>
      <c r="AG10" s="33"/>
      <c r="AH10" s="33"/>
      <c r="AI10" s="33"/>
      <c r="AJ10" s="33"/>
      <c r="AK10" s="33"/>
      <c r="AL10" s="3"/>
      <c r="AM10" s="33"/>
      <c r="AN10" s="34"/>
      <c r="AO10" s="34"/>
      <c r="AP10" s="34"/>
    </row>
    <row r="11" spans="1:42" ht="12.75" customHeight="1" thickBot="1" x14ac:dyDescent="0.2">
      <c r="A11" s="31"/>
      <c r="B11" s="1"/>
      <c r="C11" s="1"/>
      <c r="D11" s="4"/>
      <c r="E11" s="4"/>
      <c r="F11" s="33"/>
      <c r="G11" s="33"/>
      <c r="H11" s="33"/>
      <c r="I11" s="33"/>
      <c r="J11" s="33"/>
      <c r="K11" s="33"/>
      <c r="L11" s="33"/>
      <c r="M11" s="33"/>
      <c r="N11" s="33"/>
      <c r="O11" s="33"/>
      <c r="P11" s="33"/>
      <c r="Q11" s="33"/>
      <c r="R11" s="31"/>
      <c r="T11" s="3"/>
      <c r="U11" s="33"/>
      <c r="V11" s="33"/>
      <c r="W11" s="33"/>
      <c r="X11" s="33"/>
      <c r="Y11" s="33"/>
      <c r="Z11" s="33"/>
      <c r="AA11" s="33"/>
      <c r="AB11" s="33"/>
      <c r="AC11" s="33"/>
      <c r="AD11" s="33"/>
      <c r="AE11" s="33"/>
      <c r="AF11" s="33"/>
      <c r="AG11" s="33"/>
      <c r="AH11" s="33"/>
      <c r="AI11" s="33"/>
      <c r="AJ11" s="33"/>
      <c r="AK11" s="33"/>
      <c r="AL11" s="3"/>
      <c r="AM11" s="33"/>
      <c r="AN11" s="34"/>
      <c r="AO11" s="34"/>
      <c r="AP11" s="34"/>
    </row>
    <row r="12" spans="1:42" ht="18" customHeight="1" x14ac:dyDescent="0.15">
      <c r="A12" s="31"/>
      <c r="B12" s="6"/>
      <c r="C12" s="15"/>
      <c r="D12" s="36">
        <v>1</v>
      </c>
      <c r="E12" s="37">
        <v>2</v>
      </c>
      <c r="F12" s="37">
        <v>3</v>
      </c>
      <c r="G12" s="37">
        <v>4</v>
      </c>
      <c r="H12" s="37">
        <v>5</v>
      </c>
      <c r="I12" s="37">
        <v>6</v>
      </c>
      <c r="J12" s="37">
        <v>7</v>
      </c>
      <c r="K12" s="36">
        <v>8</v>
      </c>
      <c r="L12" s="37">
        <v>9</v>
      </c>
      <c r="M12" s="37">
        <v>10</v>
      </c>
      <c r="N12" s="37">
        <v>11</v>
      </c>
      <c r="O12" s="37">
        <v>12</v>
      </c>
      <c r="P12" s="37">
        <v>13</v>
      </c>
      <c r="Q12" s="37">
        <v>14</v>
      </c>
      <c r="R12" s="36">
        <v>15</v>
      </c>
      <c r="S12" s="37">
        <v>16</v>
      </c>
      <c r="T12" s="37">
        <v>17</v>
      </c>
      <c r="U12" s="37">
        <v>18</v>
      </c>
      <c r="V12" s="37">
        <v>19</v>
      </c>
      <c r="W12" s="37">
        <v>20</v>
      </c>
      <c r="X12" s="37">
        <v>21</v>
      </c>
      <c r="Y12" s="36">
        <v>22</v>
      </c>
      <c r="Z12" s="37">
        <v>23</v>
      </c>
      <c r="AA12" s="37">
        <v>24</v>
      </c>
      <c r="AB12" s="37">
        <v>25</v>
      </c>
      <c r="AC12" s="37">
        <v>26</v>
      </c>
      <c r="AD12" s="37">
        <v>27</v>
      </c>
      <c r="AE12" s="38">
        <v>28</v>
      </c>
      <c r="AF12" s="37">
        <v>29</v>
      </c>
      <c r="AG12" s="37">
        <v>30</v>
      </c>
      <c r="AH12" s="37">
        <v>31</v>
      </c>
      <c r="AI12" s="9" t="s">
        <v>51</v>
      </c>
      <c r="AJ12" s="34"/>
      <c r="AK12" s="34"/>
      <c r="AL12" s="34"/>
    </row>
    <row r="13" spans="1:42" ht="18" customHeight="1" thickBot="1" x14ac:dyDescent="0.2">
      <c r="A13" s="31"/>
      <c r="B13" s="32"/>
      <c r="C13" s="39"/>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10" t="s">
        <v>37</v>
      </c>
      <c r="AJ13" s="34"/>
      <c r="AK13" s="34"/>
      <c r="AL13" s="34"/>
    </row>
    <row r="14" spans="1:42" s="43" customFormat="1" ht="39.200000000000003" customHeight="1" x14ac:dyDescent="0.15">
      <c r="A14" s="40"/>
      <c r="B14" s="476" t="s">
        <v>52</v>
      </c>
      <c r="C14" s="16" t="s">
        <v>173</v>
      </c>
      <c r="D14" s="477"/>
      <c r="E14" s="477"/>
      <c r="F14" s="477"/>
      <c r="G14" s="477"/>
      <c r="H14" s="477"/>
      <c r="I14" s="477"/>
      <c r="J14" s="477"/>
      <c r="K14" s="478"/>
      <c r="L14" s="477"/>
      <c r="M14" s="477"/>
      <c r="N14" s="477"/>
      <c r="O14" s="477"/>
      <c r="P14" s="477"/>
      <c r="Q14" s="477"/>
      <c r="R14" s="478"/>
      <c r="S14" s="477"/>
      <c r="T14" s="477"/>
      <c r="U14" s="477"/>
      <c r="V14" s="477"/>
      <c r="W14" s="477"/>
      <c r="X14" s="477"/>
      <c r="Y14" s="478"/>
      <c r="Z14" s="477"/>
      <c r="AA14" s="477"/>
      <c r="AB14" s="477"/>
      <c r="AC14" s="477"/>
      <c r="AD14" s="477"/>
      <c r="AE14" s="479"/>
      <c r="AF14" s="477"/>
      <c r="AG14" s="477"/>
      <c r="AH14" s="477"/>
      <c r="AI14" s="480"/>
      <c r="AJ14" s="42"/>
      <c r="AK14" s="42"/>
      <c r="AL14" s="42"/>
    </row>
    <row r="15" spans="1:42" s="43" customFormat="1" ht="42.75" customHeight="1" thickBot="1" x14ac:dyDescent="0.2">
      <c r="A15" s="40"/>
      <c r="B15" s="481" t="s">
        <v>907</v>
      </c>
      <c r="C15" s="17" t="s">
        <v>172</v>
      </c>
      <c r="D15" s="482"/>
      <c r="E15" s="482"/>
      <c r="F15" s="482"/>
      <c r="G15" s="482"/>
      <c r="H15" s="482"/>
      <c r="I15" s="482"/>
      <c r="J15" s="482"/>
      <c r="K15" s="483"/>
      <c r="L15" s="482"/>
      <c r="M15" s="482"/>
      <c r="N15" s="482"/>
      <c r="O15" s="482"/>
      <c r="P15" s="482"/>
      <c r="Q15" s="482"/>
      <c r="R15" s="483"/>
      <c r="S15" s="482"/>
      <c r="T15" s="482"/>
      <c r="U15" s="482"/>
      <c r="V15" s="482"/>
      <c r="W15" s="482"/>
      <c r="X15" s="482"/>
      <c r="Y15" s="483"/>
      <c r="Z15" s="482"/>
      <c r="AA15" s="482"/>
      <c r="AB15" s="482"/>
      <c r="AC15" s="482"/>
      <c r="AD15" s="482"/>
      <c r="AE15" s="484"/>
      <c r="AF15" s="482"/>
      <c r="AG15" s="482"/>
      <c r="AH15" s="482"/>
      <c r="AI15" s="485"/>
      <c r="AJ15" s="42"/>
      <c r="AK15" s="42"/>
      <c r="AL15" s="42"/>
    </row>
    <row r="16" spans="1:42" s="43" customFormat="1" ht="39.75" customHeight="1" thickTop="1" thickBot="1" x14ac:dyDescent="0.2">
      <c r="A16" s="40"/>
      <c r="B16" s="486" t="s">
        <v>53</v>
      </c>
      <c r="C16" s="18" t="s">
        <v>171</v>
      </c>
      <c r="D16" s="487">
        <f>D14+D15</f>
        <v>0</v>
      </c>
      <c r="E16" s="487">
        <f t="shared" ref="E16:AH16" si="0">E14+E15</f>
        <v>0</v>
      </c>
      <c r="F16" s="487">
        <f t="shared" si="0"/>
        <v>0</v>
      </c>
      <c r="G16" s="487">
        <f t="shared" si="0"/>
        <v>0</v>
      </c>
      <c r="H16" s="487">
        <f t="shared" si="0"/>
        <v>0</v>
      </c>
      <c r="I16" s="487">
        <f t="shared" si="0"/>
        <v>0</v>
      </c>
      <c r="J16" s="487">
        <f t="shared" si="0"/>
        <v>0</v>
      </c>
      <c r="K16" s="488">
        <f t="shared" si="0"/>
        <v>0</v>
      </c>
      <c r="L16" s="487">
        <f t="shared" si="0"/>
        <v>0</v>
      </c>
      <c r="M16" s="487">
        <f t="shared" si="0"/>
        <v>0</v>
      </c>
      <c r="N16" s="487">
        <f t="shared" si="0"/>
        <v>0</v>
      </c>
      <c r="O16" s="487">
        <f t="shared" si="0"/>
        <v>0</v>
      </c>
      <c r="P16" s="487">
        <f t="shared" si="0"/>
        <v>0</v>
      </c>
      <c r="Q16" s="487">
        <f t="shared" si="0"/>
        <v>0</v>
      </c>
      <c r="R16" s="488">
        <f t="shared" si="0"/>
        <v>0</v>
      </c>
      <c r="S16" s="487">
        <f t="shared" si="0"/>
        <v>0</v>
      </c>
      <c r="T16" s="487">
        <f t="shared" si="0"/>
        <v>0</v>
      </c>
      <c r="U16" s="487">
        <f t="shared" si="0"/>
        <v>0</v>
      </c>
      <c r="V16" s="487">
        <f t="shared" si="0"/>
        <v>0</v>
      </c>
      <c r="W16" s="487">
        <f t="shared" si="0"/>
        <v>0</v>
      </c>
      <c r="X16" s="487">
        <f t="shared" si="0"/>
        <v>0</v>
      </c>
      <c r="Y16" s="488">
        <f t="shared" si="0"/>
        <v>0</v>
      </c>
      <c r="Z16" s="487">
        <f t="shared" si="0"/>
        <v>0</v>
      </c>
      <c r="AA16" s="487">
        <f t="shared" si="0"/>
        <v>0</v>
      </c>
      <c r="AB16" s="487">
        <f t="shared" si="0"/>
        <v>0</v>
      </c>
      <c r="AC16" s="487">
        <f t="shared" si="0"/>
        <v>0</v>
      </c>
      <c r="AD16" s="487">
        <f t="shared" si="0"/>
        <v>0</v>
      </c>
      <c r="AE16" s="489">
        <f t="shared" si="0"/>
        <v>0</v>
      </c>
      <c r="AF16" s="487">
        <f t="shared" si="0"/>
        <v>0</v>
      </c>
      <c r="AG16" s="487">
        <f t="shared" si="0"/>
        <v>0</v>
      </c>
      <c r="AH16" s="487">
        <f t="shared" si="0"/>
        <v>0</v>
      </c>
      <c r="AI16" s="490">
        <f>AI14+AI15</f>
        <v>0</v>
      </c>
      <c r="AJ16" s="42"/>
      <c r="AK16" s="42"/>
      <c r="AL16" s="42"/>
    </row>
    <row r="17" spans="1:42" s="43" customFormat="1" ht="21.95" customHeight="1" x14ac:dyDescent="0.15">
      <c r="A17" s="40"/>
      <c r="B17" s="19"/>
      <c r="C17" s="19"/>
      <c r="D17" s="7"/>
      <c r="E17" s="20"/>
      <c r="F17" s="21"/>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41"/>
      <c r="AM17" s="42"/>
      <c r="AN17" s="42"/>
      <c r="AO17" s="42"/>
    </row>
    <row r="18" spans="1:42" s="43" customFormat="1" ht="21.95" customHeight="1" x14ac:dyDescent="0.15">
      <c r="A18" s="40"/>
      <c r="B18" s="22" t="s">
        <v>170</v>
      </c>
      <c r="C18" s="1260"/>
      <c r="D18" s="1261"/>
      <c r="E18" s="1262"/>
      <c r="F18" s="491" t="s">
        <v>54</v>
      </c>
      <c r="G18" s="492" t="s">
        <v>169</v>
      </c>
      <c r="H18" s="7"/>
      <c r="I18" s="7"/>
      <c r="J18" s="7"/>
      <c r="K18" s="7"/>
      <c r="L18" s="7"/>
      <c r="M18" s="7"/>
      <c r="N18" s="7"/>
      <c r="O18" s="7"/>
      <c r="P18" s="7"/>
      <c r="Q18" s="7"/>
      <c r="R18" s="1263" t="s">
        <v>27</v>
      </c>
      <c r="S18" s="1263"/>
      <c r="T18" s="1263"/>
      <c r="U18" s="1263"/>
      <c r="V18" s="1263"/>
      <c r="W18" s="1263"/>
      <c r="X18" s="1263"/>
      <c r="Y18" s="1263"/>
      <c r="Z18" s="1263"/>
      <c r="AA18" s="1263"/>
      <c r="AB18" s="1263"/>
      <c r="AC18" s="1264"/>
      <c r="AD18" s="493"/>
      <c r="AE18" s="492" t="s">
        <v>55</v>
      </c>
      <c r="AF18" s="494" t="s">
        <v>168</v>
      </c>
      <c r="AG18" s="1265"/>
      <c r="AH18" s="1266"/>
      <c r="AI18" s="492" t="s">
        <v>56</v>
      </c>
      <c r="AJ18" s="7"/>
      <c r="AK18" s="7"/>
      <c r="AL18" s="41"/>
      <c r="AM18" s="42"/>
      <c r="AN18" s="42"/>
      <c r="AO18" s="42"/>
    </row>
    <row r="19" spans="1:42" s="43" customFormat="1" ht="17.45" customHeight="1" x14ac:dyDescent="0.15">
      <c r="A19" s="40"/>
      <c r="B19" s="22"/>
      <c r="C19" s="23"/>
      <c r="D19" s="24"/>
      <c r="E19" s="24"/>
      <c r="F19" s="25"/>
      <c r="G19" s="7"/>
      <c r="H19" s="7"/>
      <c r="I19" s="7"/>
      <c r="J19" s="7"/>
      <c r="K19" s="7"/>
      <c r="L19" s="7"/>
      <c r="M19" s="7"/>
      <c r="N19" s="7"/>
      <c r="O19" s="7"/>
      <c r="P19" s="7"/>
      <c r="Q19" s="7"/>
      <c r="R19" s="7"/>
      <c r="T19" s="26"/>
      <c r="U19" s="45"/>
      <c r="V19" s="45"/>
      <c r="W19" s="45"/>
      <c r="X19" s="45"/>
      <c r="Y19" s="45"/>
      <c r="Z19" s="45"/>
      <c r="AA19" s="45"/>
      <c r="AB19" s="45"/>
      <c r="AC19" s="470"/>
      <c r="AD19" s="27"/>
      <c r="AE19" s="7"/>
      <c r="AF19" s="27"/>
      <c r="AG19" s="44"/>
      <c r="AH19" s="41"/>
      <c r="AI19" s="7"/>
      <c r="AJ19" s="7"/>
      <c r="AK19" s="7"/>
      <c r="AL19" s="41"/>
      <c r="AM19" s="42"/>
      <c r="AN19" s="42"/>
      <c r="AO19" s="42"/>
    </row>
    <row r="20" spans="1:42" s="43" customFormat="1" ht="18" customHeight="1" x14ac:dyDescent="0.15">
      <c r="A20" s="40"/>
      <c r="B20" s="495" t="s">
        <v>26</v>
      </c>
      <c r="C20" s="8"/>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2"/>
      <c r="AO20" s="42"/>
      <c r="AP20" s="42"/>
    </row>
    <row r="21" spans="1:42" s="43" customFormat="1" ht="18" customHeight="1" x14ac:dyDescent="0.15">
      <c r="A21" s="40"/>
      <c r="B21" s="495" t="s">
        <v>908</v>
      </c>
      <c r="C21" s="8"/>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2"/>
      <c r="AO21" s="42"/>
      <c r="AP21" s="42"/>
    </row>
    <row r="22" spans="1:42" s="43" customFormat="1" ht="21.95" customHeight="1" x14ac:dyDescent="0.15">
      <c r="A22" s="40"/>
      <c r="B22" s="28" t="s">
        <v>167</v>
      </c>
      <c r="C22" s="29"/>
      <c r="D22" s="7"/>
      <c r="E22" s="20"/>
      <c r="F22" s="21"/>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41"/>
      <c r="AM22" s="42"/>
      <c r="AN22" s="42"/>
      <c r="AO22" s="42"/>
    </row>
    <row r="23" spans="1:42" s="43" customFormat="1" ht="21.95" customHeight="1" x14ac:dyDescent="0.15">
      <c r="A23" s="40"/>
      <c r="B23" s="28" t="s">
        <v>57</v>
      </c>
      <c r="C23" s="29"/>
      <c r="D23" s="7"/>
      <c r="E23" s="20"/>
      <c r="F23" s="21"/>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41"/>
      <c r="AM23" s="42"/>
      <c r="AN23" s="42"/>
      <c r="AO23" s="42"/>
    </row>
    <row r="24" spans="1:42" s="43" customFormat="1" ht="21.95" customHeight="1" x14ac:dyDescent="0.15">
      <c r="A24" s="40"/>
      <c r="B24" s="28" t="s">
        <v>909</v>
      </c>
      <c r="C24" s="29"/>
      <c r="D24" s="7"/>
      <c r="E24" s="20"/>
      <c r="F24" s="21"/>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41"/>
      <c r="AM24" s="42"/>
      <c r="AN24" s="42"/>
      <c r="AO24" s="42"/>
    </row>
    <row r="25" spans="1:42" s="43" customFormat="1" x14ac:dyDescent="0.15">
      <c r="B25" s="30"/>
      <c r="C25" s="30"/>
    </row>
    <row r="26" spans="1:42" s="43" customFormat="1" ht="14.25" x14ac:dyDescent="0.15">
      <c r="B26" s="496" t="s">
        <v>910</v>
      </c>
      <c r="C26" s="30"/>
    </row>
    <row r="27" spans="1:42" s="43" customFormat="1" x14ac:dyDescent="0.15">
      <c r="B27" s="8"/>
      <c r="C27" s="8"/>
      <c r="P27" s="40"/>
    </row>
    <row r="28" spans="1:42" s="43" customFormat="1" x14ac:dyDescent="0.15">
      <c r="B28" s="8"/>
      <c r="C28" s="8"/>
      <c r="P28" s="40"/>
    </row>
    <row r="29" spans="1:42" s="43" customFormat="1" x14ac:dyDescent="0.15">
      <c r="B29" s="8"/>
      <c r="C29" s="8"/>
      <c r="P29" s="40"/>
    </row>
    <row r="30" spans="1:42" s="497" customFormat="1" ht="14.25" x14ac:dyDescent="0.15">
      <c r="B30" s="2" t="s">
        <v>911</v>
      </c>
      <c r="C30" s="498" t="s">
        <v>912</v>
      </c>
      <c r="P30" s="499"/>
    </row>
    <row r="31" spans="1:42" s="497" customFormat="1" ht="22.7" customHeight="1" thickBot="1" x14ac:dyDescent="0.2">
      <c r="B31" s="495"/>
      <c r="D31" s="500"/>
      <c r="E31" s="500"/>
    </row>
    <row r="32" spans="1:42" s="497" customFormat="1" ht="18" customHeight="1" thickBot="1" x14ac:dyDescent="0.2">
      <c r="B32" s="501"/>
      <c r="C32" s="1267" t="s">
        <v>913</v>
      </c>
      <c r="D32" s="1268"/>
      <c r="E32" s="1268"/>
      <c r="F32" s="1268"/>
      <c r="G32" s="1268"/>
      <c r="H32" s="1268"/>
      <c r="I32" s="1268"/>
      <c r="J32" s="1268"/>
      <c r="K32" s="1269"/>
      <c r="L32" s="1267" t="s">
        <v>914</v>
      </c>
      <c r="M32" s="1268"/>
      <c r="N32" s="1268"/>
      <c r="O32" s="1270" t="s">
        <v>915</v>
      </c>
      <c r="P32" s="1271"/>
    </row>
    <row r="33" spans="2:16" s="497" customFormat="1" ht="18" customHeight="1" thickBot="1" x14ac:dyDescent="0.2">
      <c r="B33" s="502"/>
      <c r="C33" s="503" t="s">
        <v>916</v>
      </c>
      <c r="D33" s="504" t="s">
        <v>917</v>
      </c>
      <c r="E33" s="504" t="s">
        <v>918</v>
      </c>
      <c r="F33" s="505" t="s">
        <v>919</v>
      </c>
      <c r="G33" s="504" t="s">
        <v>920</v>
      </c>
      <c r="H33" s="504" t="s">
        <v>921</v>
      </c>
      <c r="I33" s="504" t="s">
        <v>922</v>
      </c>
      <c r="J33" s="504" t="s">
        <v>923</v>
      </c>
      <c r="K33" s="506" t="s">
        <v>924</v>
      </c>
      <c r="L33" s="503" t="s">
        <v>925</v>
      </c>
      <c r="M33" s="504" t="s">
        <v>926</v>
      </c>
      <c r="N33" s="505" t="s">
        <v>927</v>
      </c>
      <c r="O33" s="1272"/>
      <c r="P33" s="1273"/>
    </row>
    <row r="34" spans="2:16" s="497" customFormat="1" ht="39.200000000000003" customHeight="1" thickBot="1" x14ac:dyDescent="0.2">
      <c r="B34" s="507" t="s">
        <v>928</v>
      </c>
      <c r="C34" s="508"/>
      <c r="D34" s="509"/>
      <c r="E34" s="509"/>
      <c r="F34" s="509"/>
      <c r="G34" s="509"/>
      <c r="H34" s="509"/>
      <c r="I34" s="510"/>
      <c r="J34" s="509"/>
      <c r="K34" s="511"/>
      <c r="L34" s="512"/>
      <c r="M34" s="509"/>
      <c r="N34" s="513"/>
      <c r="O34" s="1256" t="s">
        <v>929</v>
      </c>
      <c r="P34" s="1257"/>
    </row>
    <row r="35" spans="2:16" s="497" customFormat="1" ht="39.200000000000003" customHeight="1" thickBot="1" x14ac:dyDescent="0.2">
      <c r="B35" s="514" t="s">
        <v>930</v>
      </c>
      <c r="C35" s="508"/>
      <c r="D35" s="509"/>
      <c r="E35" s="509"/>
      <c r="F35" s="509"/>
      <c r="G35" s="509"/>
      <c r="H35" s="509"/>
      <c r="I35" s="510"/>
      <c r="J35" s="509"/>
      <c r="K35" s="511"/>
      <c r="L35" s="512"/>
      <c r="M35" s="509"/>
      <c r="N35" s="513"/>
      <c r="O35" s="1258" t="s">
        <v>171</v>
      </c>
      <c r="P35" s="1259"/>
    </row>
    <row r="36" spans="2:16" s="497" customFormat="1" ht="21.2" customHeight="1" x14ac:dyDescent="0.15">
      <c r="B36" s="515" t="s">
        <v>931</v>
      </c>
    </row>
    <row r="37" spans="2:16" s="497" customFormat="1" ht="24" customHeight="1" x14ac:dyDescent="0.15">
      <c r="B37" s="516" t="s">
        <v>932</v>
      </c>
      <c r="C37" s="517"/>
      <c r="D37" s="517"/>
      <c r="E37" s="517"/>
      <c r="F37" s="517"/>
      <c r="G37" s="517"/>
      <c r="H37" s="517"/>
      <c r="I37" s="517"/>
      <c r="K37" s="518"/>
      <c r="L37" s="519"/>
      <c r="M37" s="520" t="s">
        <v>933</v>
      </c>
    </row>
    <row r="38" spans="2:16" s="497" customFormat="1" ht="14.25" x14ac:dyDescent="0.15">
      <c r="B38" s="521"/>
      <c r="C38" s="521"/>
      <c r="D38" s="521"/>
      <c r="E38" s="521"/>
      <c r="F38" s="521"/>
      <c r="G38" s="521"/>
      <c r="H38" s="521"/>
      <c r="I38" s="521"/>
      <c r="K38" s="521" t="s">
        <v>934</v>
      </c>
      <c r="L38" s="521"/>
    </row>
    <row r="39" spans="2:16" s="43" customFormat="1" x14ac:dyDescent="0.15"/>
  </sheetData>
  <mergeCells count="8">
    <mergeCell ref="O34:P34"/>
    <mergeCell ref="O35:P35"/>
    <mergeCell ref="C18:E18"/>
    <mergeCell ref="R18:AC18"/>
    <mergeCell ref="AG18:AH18"/>
    <mergeCell ref="C32:K32"/>
    <mergeCell ref="L32:N32"/>
    <mergeCell ref="O32:P33"/>
  </mergeCells>
  <phoneticPr fontId="6"/>
  <printOptions horizontalCentered="1"/>
  <pageMargins left="0.23622047244094491" right="0.23622047244094491" top="0.51181102362204722" bottom="0.59055118110236227" header="0.31496062992125984" footer="0.23622047244094491"/>
  <pageSetup paperSize="9"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U81"/>
  <sheetViews>
    <sheetView showGridLines="0" view="pageBreakPreview" zoomScale="55" zoomScaleNormal="70" zoomScaleSheetLayoutView="55" workbookViewId="0">
      <selection activeCell="AL36" sqref="AL36"/>
    </sheetView>
  </sheetViews>
  <sheetFormatPr defaultColWidth="5" defaultRowHeight="20.25" customHeight="1" x14ac:dyDescent="0.15"/>
  <cols>
    <col min="1" max="1" width="1.85546875" style="169" customWidth="1"/>
    <col min="2" max="5" width="6.5703125" style="169" customWidth="1"/>
    <col min="6" max="6" width="18.85546875" style="169" hidden="1" customWidth="1"/>
    <col min="7" max="58" width="6.42578125" style="169" customWidth="1"/>
    <col min="59" max="16384" width="5" style="169"/>
  </cols>
  <sheetData>
    <row r="1" spans="2:64" s="122" customFormat="1" ht="20.25" customHeight="1" x14ac:dyDescent="0.15">
      <c r="C1" s="123" t="s">
        <v>727</v>
      </c>
      <c r="D1" s="123"/>
      <c r="E1" s="123"/>
      <c r="F1" s="123"/>
      <c r="G1" s="123"/>
      <c r="H1" s="124" t="s">
        <v>509</v>
      </c>
      <c r="J1" s="124"/>
      <c r="L1" s="123"/>
      <c r="M1" s="123"/>
      <c r="N1" s="123"/>
      <c r="O1" s="123"/>
      <c r="P1" s="123"/>
      <c r="Q1" s="123"/>
      <c r="R1" s="123"/>
      <c r="AM1" s="125"/>
      <c r="AN1" s="126"/>
      <c r="AO1" s="126" t="s">
        <v>510</v>
      </c>
      <c r="AP1" s="1283" t="s">
        <v>511</v>
      </c>
      <c r="AQ1" s="1284"/>
      <c r="AR1" s="1284"/>
      <c r="AS1" s="1284"/>
      <c r="AT1" s="1284"/>
      <c r="AU1" s="1284"/>
      <c r="AV1" s="1284"/>
      <c r="AW1" s="1284"/>
      <c r="AX1" s="1284"/>
      <c r="AY1" s="1284"/>
      <c r="AZ1" s="1284"/>
      <c r="BA1" s="1284"/>
      <c r="BB1" s="1284"/>
      <c r="BC1" s="1284"/>
      <c r="BD1" s="1284"/>
      <c r="BE1" s="1284"/>
      <c r="BF1" s="126" t="s">
        <v>571</v>
      </c>
    </row>
    <row r="2" spans="2:64" s="122" customFormat="1" ht="20.25" customHeight="1" x14ac:dyDescent="0.15">
      <c r="C2" s="123"/>
      <c r="D2" s="123"/>
      <c r="E2" s="123"/>
      <c r="F2" s="123"/>
      <c r="G2" s="123"/>
      <c r="J2" s="124"/>
      <c r="L2" s="123"/>
      <c r="M2" s="123"/>
      <c r="N2" s="123"/>
      <c r="O2" s="123"/>
      <c r="P2" s="123"/>
      <c r="Q2" s="123"/>
      <c r="R2" s="123"/>
      <c r="Y2" s="127" t="s">
        <v>512</v>
      </c>
      <c r="Z2" s="1285">
        <v>7</v>
      </c>
      <c r="AA2" s="1285"/>
      <c r="AB2" s="127" t="s">
        <v>736</v>
      </c>
      <c r="AC2" s="1286">
        <f>IF(Z2=0,"",YEAR(DATE(2018+Z2,1,1)))</f>
        <v>2025</v>
      </c>
      <c r="AD2" s="1286"/>
      <c r="AE2" s="128" t="s">
        <v>737</v>
      </c>
      <c r="AF2" s="128" t="s">
        <v>513</v>
      </c>
      <c r="AG2" s="1285">
        <v>4</v>
      </c>
      <c r="AH2" s="1285"/>
      <c r="AI2" s="128" t="s">
        <v>514</v>
      </c>
      <c r="AM2" s="125"/>
      <c r="AN2" s="126"/>
      <c r="AO2" s="126" t="s">
        <v>515</v>
      </c>
      <c r="AP2" s="1285" t="s">
        <v>738</v>
      </c>
      <c r="AQ2" s="1285"/>
      <c r="AR2" s="1285"/>
      <c r="AS2" s="1285"/>
      <c r="AT2" s="1285"/>
      <c r="AU2" s="1285"/>
      <c r="AV2" s="1285"/>
      <c r="AW2" s="1285"/>
      <c r="AX2" s="1285"/>
      <c r="AY2" s="1285"/>
      <c r="AZ2" s="1285"/>
      <c r="BA2" s="1285"/>
      <c r="BB2" s="1285"/>
      <c r="BC2" s="1285"/>
      <c r="BD2" s="1285"/>
      <c r="BE2" s="1285"/>
      <c r="BF2" s="126" t="s">
        <v>739</v>
      </c>
    </row>
    <row r="3" spans="2:64" s="129" customFormat="1" ht="20.25" customHeight="1" x14ac:dyDescent="0.15">
      <c r="G3" s="124"/>
      <c r="J3" s="124"/>
      <c r="L3" s="126"/>
      <c r="M3" s="126"/>
      <c r="N3" s="126"/>
      <c r="O3" s="126"/>
      <c r="P3" s="126"/>
      <c r="Q3" s="126"/>
      <c r="R3" s="126"/>
      <c r="Z3" s="130"/>
      <c r="AA3" s="130"/>
      <c r="AB3" s="131"/>
      <c r="AC3" s="132"/>
      <c r="AD3" s="131"/>
      <c r="BA3" s="133" t="s">
        <v>740</v>
      </c>
      <c r="BB3" s="1274" t="s">
        <v>728</v>
      </c>
      <c r="BC3" s="1275"/>
      <c r="BD3" s="1275"/>
      <c r="BE3" s="1276"/>
      <c r="BF3" s="126"/>
    </row>
    <row r="4" spans="2:64" s="129" customFormat="1" ht="18.75" x14ac:dyDescent="0.1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741</v>
      </c>
      <c r="BB4" s="1274" t="s">
        <v>729</v>
      </c>
      <c r="BC4" s="1275"/>
      <c r="BD4" s="1275"/>
      <c r="BE4" s="1276"/>
      <c r="BF4" s="135"/>
    </row>
    <row r="5" spans="2:64" s="129" customFormat="1" ht="6.75" customHeight="1" x14ac:dyDescent="0.1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1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730</v>
      </c>
      <c r="AM6" s="122"/>
      <c r="AN6" s="122"/>
      <c r="AO6" s="122"/>
      <c r="AP6" s="122"/>
      <c r="AQ6" s="122"/>
      <c r="AR6" s="122"/>
      <c r="AS6" s="122"/>
      <c r="AT6" s="140"/>
      <c r="AU6" s="140"/>
      <c r="AV6" s="141"/>
      <c r="AW6" s="122"/>
      <c r="AX6" s="1277">
        <v>40</v>
      </c>
      <c r="AY6" s="1278"/>
      <c r="AZ6" s="141" t="s">
        <v>516</v>
      </c>
      <c r="BA6" s="122"/>
      <c r="BB6" s="1277">
        <v>160</v>
      </c>
      <c r="BC6" s="1278"/>
      <c r="BD6" s="141" t="s">
        <v>517</v>
      </c>
      <c r="BE6" s="122"/>
      <c r="BF6" s="135"/>
    </row>
    <row r="7" spans="2:64" s="129" customFormat="1" ht="6.75" customHeight="1" x14ac:dyDescent="0.1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15">
      <c r="B8" s="142"/>
      <c r="C8" s="142"/>
      <c r="D8" s="142"/>
      <c r="E8" s="142"/>
      <c r="F8" s="142"/>
      <c r="G8" s="143"/>
      <c r="H8" s="143"/>
      <c r="I8" s="143"/>
      <c r="J8" s="142"/>
      <c r="K8" s="142"/>
      <c r="L8" s="143"/>
      <c r="M8" s="143"/>
      <c r="N8" s="143"/>
      <c r="O8" s="142"/>
      <c r="P8" s="143"/>
      <c r="Q8" s="143"/>
      <c r="R8" s="143"/>
      <c r="S8" s="144"/>
      <c r="T8" s="145"/>
      <c r="U8" s="145"/>
      <c r="V8" s="146"/>
      <c r="Z8" s="139"/>
      <c r="AA8" s="147"/>
      <c r="AB8" s="137"/>
      <c r="AC8" s="139"/>
      <c r="AD8" s="139"/>
      <c r="AE8" s="139"/>
      <c r="AF8" s="148"/>
      <c r="AG8" s="149"/>
      <c r="AH8" s="149"/>
      <c r="AI8" s="149"/>
      <c r="AJ8" s="150"/>
      <c r="AK8" s="138"/>
      <c r="AL8" s="147"/>
      <c r="AM8" s="147"/>
      <c r="AN8" s="137"/>
      <c r="AO8" s="140"/>
      <c r="AP8" s="140"/>
      <c r="AQ8" s="140"/>
      <c r="AR8" s="151"/>
      <c r="AS8" s="151"/>
      <c r="AT8" s="122"/>
      <c r="AU8" s="140"/>
      <c r="AV8" s="140"/>
      <c r="AW8" s="142"/>
      <c r="AX8" s="122"/>
      <c r="AY8" s="122" t="s">
        <v>521</v>
      </c>
      <c r="AZ8" s="122"/>
      <c r="BA8" s="122"/>
      <c r="BB8" s="1279">
        <f>DAY(EOMONTH(DATE(AC2,AG2,1),0))</f>
        <v>30</v>
      </c>
      <c r="BC8" s="1280"/>
      <c r="BD8" s="122" t="s">
        <v>518</v>
      </c>
      <c r="BE8" s="122"/>
      <c r="BF8" s="122"/>
      <c r="BJ8" s="126"/>
      <c r="BK8" s="126"/>
      <c r="BL8" s="126"/>
    </row>
    <row r="9" spans="2:64" s="129" customFormat="1" ht="6" customHeight="1" x14ac:dyDescent="0.15">
      <c r="B9" s="152"/>
      <c r="C9" s="152"/>
      <c r="D9" s="152"/>
      <c r="E9" s="152"/>
      <c r="F9" s="152"/>
      <c r="G9" s="142"/>
      <c r="H9" s="143"/>
      <c r="I9" s="140"/>
      <c r="J9" s="140"/>
      <c r="K9" s="152"/>
      <c r="L9" s="142"/>
      <c r="M9" s="143"/>
      <c r="N9" s="140"/>
      <c r="O9" s="140"/>
      <c r="P9" s="142"/>
      <c r="Q9" s="140"/>
      <c r="R9" s="152"/>
      <c r="S9" s="140"/>
      <c r="T9" s="140"/>
      <c r="U9" s="140"/>
      <c r="V9" s="140"/>
      <c r="Z9" s="136"/>
      <c r="AA9" s="150"/>
      <c r="AB9" s="150"/>
      <c r="AC9" s="136"/>
      <c r="AD9" s="136"/>
      <c r="AE9" s="136"/>
      <c r="AF9" s="153"/>
      <c r="AG9" s="139"/>
      <c r="AH9" s="150"/>
      <c r="AI9" s="136"/>
      <c r="AJ9" s="149"/>
      <c r="AK9" s="150"/>
      <c r="AL9" s="150"/>
      <c r="AM9" s="150"/>
      <c r="AN9" s="150"/>
      <c r="AO9" s="136"/>
      <c r="AP9" s="122"/>
      <c r="AQ9" s="154"/>
      <c r="AR9" s="154"/>
      <c r="AS9" s="154"/>
      <c r="AT9" s="122"/>
      <c r="AU9" s="122"/>
      <c r="AV9" s="122"/>
      <c r="AW9" s="122"/>
      <c r="AX9" s="122"/>
      <c r="AY9" s="122"/>
      <c r="AZ9" s="122"/>
      <c r="BA9" s="122"/>
      <c r="BB9" s="122"/>
      <c r="BC9" s="122"/>
      <c r="BD9" s="122"/>
      <c r="BE9" s="122"/>
      <c r="BF9" s="122"/>
      <c r="BJ9" s="126"/>
      <c r="BK9" s="126"/>
      <c r="BL9" s="126"/>
    </row>
    <row r="10" spans="2:64" s="129"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39"/>
      <c r="AA10" s="147"/>
      <c r="AB10" s="137"/>
      <c r="AC10" s="139"/>
      <c r="AD10" s="139"/>
      <c r="AE10" s="139"/>
      <c r="AF10" s="153"/>
      <c r="AG10" s="149"/>
      <c r="AH10" s="149"/>
      <c r="AI10" s="149"/>
      <c r="AJ10" s="150"/>
      <c r="AK10" s="138"/>
      <c r="AL10" s="147"/>
      <c r="AM10" s="122"/>
      <c r="AN10" s="122"/>
      <c r="AO10" s="155"/>
      <c r="AP10" s="155"/>
      <c r="AQ10" s="155"/>
      <c r="AR10" s="141"/>
      <c r="AS10" s="154"/>
      <c r="AT10" s="154"/>
      <c r="AU10" s="154"/>
      <c r="AV10" s="150"/>
      <c r="AW10" s="150"/>
      <c r="AX10" s="156"/>
      <c r="AY10" s="156"/>
      <c r="AZ10" s="135" t="s">
        <v>742</v>
      </c>
      <c r="BA10" s="150"/>
      <c r="BB10" s="1277">
        <v>1</v>
      </c>
      <c r="BC10" s="1281"/>
      <c r="BD10" s="1278"/>
      <c r="BE10" s="157" t="s">
        <v>523</v>
      </c>
      <c r="BF10" s="122"/>
      <c r="BJ10" s="126"/>
      <c r="BK10" s="126"/>
      <c r="BL10" s="126"/>
    </row>
    <row r="11" spans="2:64" s="129" customFormat="1" ht="6" customHeight="1" x14ac:dyDescent="0.2">
      <c r="B11" s="152"/>
      <c r="C11" s="152"/>
      <c r="D11" s="152"/>
      <c r="E11" s="152"/>
      <c r="F11" s="158"/>
      <c r="G11" s="152"/>
      <c r="H11" s="152"/>
      <c r="I11" s="152"/>
      <c r="J11" s="152"/>
      <c r="K11" s="142"/>
      <c r="L11" s="143"/>
      <c r="M11" s="140"/>
      <c r="N11" s="140"/>
      <c r="O11" s="142"/>
      <c r="P11" s="140"/>
      <c r="Q11" s="152"/>
      <c r="R11" s="140"/>
      <c r="S11" s="140"/>
      <c r="T11" s="140"/>
      <c r="U11" s="140"/>
      <c r="V11" s="158"/>
      <c r="Z11" s="136"/>
      <c r="AA11" s="150"/>
      <c r="AB11" s="150"/>
      <c r="AC11" s="136"/>
      <c r="AD11" s="136"/>
      <c r="AE11" s="136"/>
      <c r="AF11" s="153"/>
      <c r="AG11" s="139"/>
      <c r="AH11" s="149"/>
      <c r="AI11" s="150"/>
      <c r="AJ11" s="149"/>
      <c r="AK11" s="150"/>
      <c r="AL11" s="150"/>
      <c r="AM11" s="150"/>
      <c r="AN11" s="150"/>
      <c r="AO11" s="152"/>
      <c r="AP11" s="152"/>
      <c r="AQ11" s="142"/>
      <c r="AR11" s="159"/>
      <c r="AS11" s="154"/>
      <c r="AT11" s="154"/>
      <c r="AU11" s="154"/>
      <c r="AV11" s="150"/>
      <c r="AW11" s="150"/>
      <c r="AX11" s="156"/>
      <c r="AY11" s="156"/>
      <c r="AZ11" s="150"/>
      <c r="BA11" s="150"/>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2"/>
      <c r="AA12" s="161"/>
      <c r="AB12" s="161"/>
      <c r="AC12" s="142"/>
      <c r="AD12" s="139"/>
      <c r="AE12" s="139"/>
      <c r="AF12" s="148"/>
      <c r="AG12" s="137"/>
      <c r="AH12" s="149"/>
      <c r="AI12" s="150"/>
      <c r="AJ12" s="149"/>
      <c r="AK12" s="150"/>
      <c r="AL12" s="150"/>
      <c r="AM12" s="150"/>
      <c r="AN12" s="150"/>
      <c r="AO12" s="1282"/>
      <c r="AP12" s="1282"/>
      <c r="AQ12" s="1282"/>
      <c r="AR12" s="141"/>
      <c r="AS12" s="154"/>
      <c r="AT12" s="154"/>
      <c r="AU12" s="154"/>
      <c r="AV12" s="150"/>
      <c r="AW12" s="150"/>
      <c r="AX12" s="156"/>
      <c r="AY12" s="156"/>
      <c r="AZ12" s="150"/>
      <c r="BA12" s="150"/>
      <c r="BB12" s="1277">
        <v>1</v>
      </c>
      <c r="BC12" s="1281"/>
      <c r="BD12" s="1278"/>
      <c r="BE12" s="162" t="s">
        <v>524</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3"/>
      <c r="AA13" s="163"/>
      <c r="AB13" s="163"/>
      <c r="AC13" s="143"/>
      <c r="AD13" s="149"/>
      <c r="AE13" s="149"/>
      <c r="AF13" s="153"/>
      <c r="AG13" s="122"/>
      <c r="AH13" s="122"/>
      <c r="AI13" s="122"/>
      <c r="AJ13" s="122"/>
      <c r="AK13" s="122"/>
      <c r="AL13" s="122"/>
      <c r="AM13" s="122"/>
      <c r="AN13" s="122"/>
      <c r="AO13" s="152"/>
      <c r="AP13" s="152"/>
      <c r="AQ13" s="152"/>
      <c r="AR13" s="122"/>
      <c r="AS13" s="154"/>
      <c r="AT13" s="154"/>
      <c r="AU13" s="154"/>
      <c r="AV13" s="150"/>
      <c r="AW13" s="150"/>
      <c r="AX13" s="156"/>
      <c r="AY13" s="156"/>
      <c r="AZ13" s="150"/>
      <c r="BA13" s="150"/>
      <c r="BB13" s="139"/>
      <c r="BC13" s="139"/>
      <c r="BD13" s="139"/>
      <c r="BE13" s="157"/>
      <c r="BF13" s="122"/>
      <c r="BJ13" s="126"/>
      <c r="BK13" s="126"/>
      <c r="BL13" s="126"/>
    </row>
    <row r="14" spans="2:64" s="129" customFormat="1" ht="18.75" x14ac:dyDescent="0.15">
      <c r="B14" s="160"/>
      <c r="C14" s="160"/>
      <c r="D14" s="160"/>
      <c r="E14" s="160"/>
      <c r="F14" s="160"/>
      <c r="G14" s="160"/>
      <c r="H14" s="160"/>
      <c r="I14" s="160"/>
      <c r="J14" s="160"/>
      <c r="K14" s="160"/>
      <c r="L14" s="160"/>
      <c r="M14" s="160"/>
      <c r="N14" s="160"/>
      <c r="O14" s="160"/>
      <c r="P14" s="160"/>
      <c r="Q14" s="160"/>
      <c r="R14" s="160"/>
      <c r="S14" s="160"/>
      <c r="T14" s="160"/>
      <c r="U14" s="160"/>
      <c r="V14" s="160"/>
      <c r="Z14" s="142"/>
      <c r="AA14" s="161"/>
      <c r="AB14" s="161"/>
      <c r="AC14" s="142"/>
      <c r="AD14" s="139"/>
      <c r="AE14" s="139"/>
      <c r="AF14" s="153"/>
      <c r="AG14" s="122"/>
      <c r="AH14" s="122"/>
      <c r="AI14" s="122"/>
      <c r="AJ14" s="122"/>
      <c r="AK14" s="122"/>
      <c r="AL14" s="122"/>
      <c r="AM14" s="122"/>
      <c r="AN14" s="122"/>
      <c r="AO14" s="140"/>
      <c r="AP14" s="140"/>
      <c r="AQ14" s="140"/>
      <c r="AR14" s="122"/>
      <c r="AS14" s="154"/>
      <c r="AT14" s="135" t="s">
        <v>731</v>
      </c>
      <c r="AU14" s="1287">
        <v>0.39583333333333298</v>
      </c>
      <c r="AV14" s="1288"/>
      <c r="AW14" s="1289"/>
      <c r="AX14" s="139" t="s">
        <v>743</v>
      </c>
      <c r="AY14" s="1287">
        <v>0.6875</v>
      </c>
      <c r="AZ14" s="1288"/>
      <c r="BA14" s="1289"/>
      <c r="BB14" s="138" t="s">
        <v>519</v>
      </c>
      <c r="BC14" s="1290">
        <f>(AY14-AU14)*24</f>
        <v>7</v>
      </c>
      <c r="BD14" s="1291"/>
      <c r="BE14" s="137" t="s">
        <v>520</v>
      </c>
      <c r="BF14" s="139"/>
      <c r="BJ14" s="126"/>
      <c r="BK14" s="126"/>
      <c r="BL14" s="126"/>
    </row>
    <row r="15" spans="2:64" s="129" customFormat="1" ht="6.75" customHeight="1" x14ac:dyDescent="0.15">
      <c r="C15" s="151"/>
      <c r="D15" s="151"/>
      <c r="E15" s="151"/>
      <c r="F15" s="151"/>
      <c r="G15" s="136"/>
      <c r="H15" s="136"/>
      <c r="I15" s="138"/>
      <c r="J15" s="139"/>
      <c r="K15" s="149"/>
      <c r="L15" s="150"/>
      <c r="M15" s="150"/>
      <c r="N15" s="139"/>
      <c r="O15" s="150"/>
      <c r="P15" s="136"/>
      <c r="Q15" s="149"/>
      <c r="R15" s="150"/>
      <c r="S15" s="150"/>
      <c r="T15" s="150"/>
      <c r="U15" s="150"/>
      <c r="V15" s="136"/>
      <c r="W15" s="138"/>
      <c r="X15" s="164"/>
      <c r="Y15" s="164"/>
      <c r="Z15" s="137"/>
      <c r="AA15" s="139"/>
      <c r="AB15" s="138"/>
      <c r="AC15" s="139"/>
      <c r="AD15" s="149"/>
      <c r="AE15" s="150"/>
      <c r="AF15" s="153"/>
      <c r="AG15" s="148"/>
      <c r="AH15" s="165"/>
      <c r="AI15" s="153"/>
      <c r="AJ15" s="165"/>
      <c r="AK15" s="153"/>
      <c r="AL15" s="153"/>
      <c r="AM15" s="153"/>
      <c r="AN15" s="153"/>
      <c r="AO15" s="166"/>
      <c r="AQ15" s="134"/>
      <c r="AR15" s="134"/>
      <c r="AS15" s="134"/>
      <c r="AT15" s="134"/>
      <c r="AU15" s="134"/>
      <c r="AV15" s="153"/>
      <c r="AW15" s="153"/>
      <c r="AX15" s="167"/>
      <c r="AY15" s="167"/>
      <c r="AZ15" s="153"/>
      <c r="BA15" s="153"/>
      <c r="BB15" s="148"/>
      <c r="BC15" s="148"/>
      <c r="BD15" s="148"/>
      <c r="BE15" s="168"/>
      <c r="BJ15" s="126"/>
      <c r="BK15" s="126"/>
      <c r="BL15" s="126"/>
    </row>
    <row r="16" spans="2:64" ht="8.4499999999999993" customHeight="1" thickBot="1" x14ac:dyDescent="0.2">
      <c r="C16" s="170"/>
      <c r="D16" s="170"/>
      <c r="E16" s="170"/>
      <c r="F16" s="170"/>
      <c r="G16" s="170"/>
      <c r="X16" s="170"/>
      <c r="AN16" s="170"/>
      <c r="BE16" s="171"/>
      <c r="BF16" s="171"/>
      <c r="BG16" s="171"/>
    </row>
    <row r="17" spans="2:58" ht="20.25" customHeight="1" x14ac:dyDescent="0.15">
      <c r="B17" s="1292" t="s">
        <v>744</v>
      </c>
      <c r="C17" s="1295" t="s">
        <v>745</v>
      </c>
      <c r="D17" s="1296"/>
      <c r="E17" s="1297"/>
      <c r="F17" s="172"/>
      <c r="G17" s="1304" t="s">
        <v>746</v>
      </c>
      <c r="H17" s="1307" t="s">
        <v>732</v>
      </c>
      <c r="I17" s="1296"/>
      <c r="J17" s="1296"/>
      <c r="K17" s="1297"/>
      <c r="L17" s="1307" t="s">
        <v>747</v>
      </c>
      <c r="M17" s="1296"/>
      <c r="N17" s="1296"/>
      <c r="O17" s="1310"/>
      <c r="P17" s="1313"/>
      <c r="Q17" s="1314"/>
      <c r="R17" s="1315"/>
      <c r="S17" s="1322" t="s">
        <v>748</v>
      </c>
      <c r="T17" s="1323"/>
      <c r="U17" s="1323"/>
      <c r="V17" s="1323"/>
      <c r="W17" s="1323"/>
      <c r="X17" s="1323"/>
      <c r="Y17" s="1323"/>
      <c r="Z17" s="1323"/>
      <c r="AA17" s="1323"/>
      <c r="AB17" s="1323"/>
      <c r="AC17" s="1323"/>
      <c r="AD17" s="1323"/>
      <c r="AE17" s="1323"/>
      <c r="AF17" s="1323"/>
      <c r="AG17" s="1323"/>
      <c r="AH17" s="1323"/>
      <c r="AI17" s="1323"/>
      <c r="AJ17" s="1323"/>
      <c r="AK17" s="1323"/>
      <c r="AL17" s="1323"/>
      <c r="AM17" s="1323"/>
      <c r="AN17" s="1323"/>
      <c r="AO17" s="1323"/>
      <c r="AP17" s="1323"/>
      <c r="AQ17" s="1323"/>
      <c r="AR17" s="1323"/>
      <c r="AS17" s="1323"/>
      <c r="AT17" s="1323"/>
      <c r="AU17" s="1323"/>
      <c r="AV17" s="1323"/>
      <c r="AW17" s="1324"/>
      <c r="AX17" s="1353" t="str">
        <f>IF(BB3="４週","(11) 1～4週目の勤務時間数合計","(11) 1か月の勤務時間数   合計")</f>
        <v>(11) 1～4週目の勤務時間数合計</v>
      </c>
      <c r="AY17" s="1354"/>
      <c r="AZ17" s="1359" t="s">
        <v>749</v>
      </c>
      <c r="BA17" s="1360"/>
      <c r="BB17" s="1365" t="s">
        <v>733</v>
      </c>
      <c r="BC17" s="1366"/>
      <c r="BD17" s="1366"/>
      <c r="BE17" s="1366"/>
      <c r="BF17" s="1367"/>
    </row>
    <row r="18" spans="2:58" ht="20.25" customHeight="1" x14ac:dyDescent="0.15">
      <c r="B18" s="1293"/>
      <c r="C18" s="1298"/>
      <c r="D18" s="1299"/>
      <c r="E18" s="1300"/>
      <c r="F18" s="173"/>
      <c r="G18" s="1305"/>
      <c r="H18" s="1308"/>
      <c r="I18" s="1299"/>
      <c r="J18" s="1299"/>
      <c r="K18" s="1300"/>
      <c r="L18" s="1308"/>
      <c r="M18" s="1299"/>
      <c r="N18" s="1299"/>
      <c r="O18" s="1311"/>
      <c r="P18" s="1316"/>
      <c r="Q18" s="1317"/>
      <c r="R18" s="1318"/>
      <c r="S18" s="1374" t="s">
        <v>526</v>
      </c>
      <c r="T18" s="1375"/>
      <c r="U18" s="1375"/>
      <c r="V18" s="1375"/>
      <c r="W18" s="1375"/>
      <c r="X18" s="1375"/>
      <c r="Y18" s="1376"/>
      <c r="Z18" s="1374" t="s">
        <v>527</v>
      </c>
      <c r="AA18" s="1375"/>
      <c r="AB18" s="1375"/>
      <c r="AC18" s="1375"/>
      <c r="AD18" s="1375"/>
      <c r="AE18" s="1375"/>
      <c r="AF18" s="1376"/>
      <c r="AG18" s="1374" t="s">
        <v>528</v>
      </c>
      <c r="AH18" s="1375"/>
      <c r="AI18" s="1375"/>
      <c r="AJ18" s="1375"/>
      <c r="AK18" s="1375"/>
      <c r="AL18" s="1375"/>
      <c r="AM18" s="1376"/>
      <c r="AN18" s="1374" t="s">
        <v>529</v>
      </c>
      <c r="AO18" s="1375"/>
      <c r="AP18" s="1375"/>
      <c r="AQ18" s="1375"/>
      <c r="AR18" s="1375"/>
      <c r="AS18" s="1375"/>
      <c r="AT18" s="1376"/>
      <c r="AU18" s="1377" t="s">
        <v>530</v>
      </c>
      <c r="AV18" s="1378"/>
      <c r="AW18" s="1379"/>
      <c r="AX18" s="1355"/>
      <c r="AY18" s="1356"/>
      <c r="AZ18" s="1361"/>
      <c r="BA18" s="1362"/>
      <c r="BB18" s="1368"/>
      <c r="BC18" s="1369"/>
      <c r="BD18" s="1369"/>
      <c r="BE18" s="1369"/>
      <c r="BF18" s="1370"/>
    </row>
    <row r="19" spans="2:58" ht="20.25" customHeight="1" x14ac:dyDescent="0.15">
      <c r="B19" s="1293"/>
      <c r="C19" s="1298"/>
      <c r="D19" s="1299"/>
      <c r="E19" s="1300"/>
      <c r="F19" s="173"/>
      <c r="G19" s="1305"/>
      <c r="H19" s="1308"/>
      <c r="I19" s="1299"/>
      <c r="J19" s="1299"/>
      <c r="K19" s="1300"/>
      <c r="L19" s="1308"/>
      <c r="M19" s="1299"/>
      <c r="N19" s="1299"/>
      <c r="O19" s="1311"/>
      <c r="P19" s="1316"/>
      <c r="Q19" s="1317"/>
      <c r="R19" s="131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1355"/>
      <c r="AY19" s="1356"/>
      <c r="AZ19" s="1361"/>
      <c r="BA19" s="1362"/>
      <c r="BB19" s="1368"/>
      <c r="BC19" s="1369"/>
      <c r="BD19" s="1369"/>
      <c r="BE19" s="1369"/>
      <c r="BF19" s="1370"/>
    </row>
    <row r="20" spans="2:58" ht="20.25" hidden="1" customHeight="1" x14ac:dyDescent="0.15">
      <c r="B20" s="1293"/>
      <c r="C20" s="1298"/>
      <c r="D20" s="1299"/>
      <c r="E20" s="1300"/>
      <c r="F20" s="173"/>
      <c r="G20" s="1305"/>
      <c r="H20" s="1308"/>
      <c r="I20" s="1299"/>
      <c r="J20" s="1299"/>
      <c r="K20" s="1300"/>
      <c r="L20" s="1308"/>
      <c r="M20" s="1299"/>
      <c r="N20" s="1299"/>
      <c r="O20" s="1311"/>
      <c r="P20" s="1316"/>
      <c r="Q20" s="1317"/>
      <c r="R20" s="1318"/>
      <c r="S20" s="174">
        <f>WEEKDAY(DATE($AC$2,$AG$2,1))</f>
        <v>3</v>
      </c>
      <c r="T20" s="175">
        <f>WEEKDAY(DATE($AC$2,$AG$2,2))</f>
        <v>4</v>
      </c>
      <c r="U20" s="175">
        <f>WEEKDAY(DATE($AC$2,$AG$2,3))</f>
        <v>5</v>
      </c>
      <c r="V20" s="175">
        <f>WEEKDAY(DATE($AC$2,$AG$2,4))</f>
        <v>6</v>
      </c>
      <c r="W20" s="175">
        <f>WEEKDAY(DATE($AC$2,$AG$2,5))</f>
        <v>7</v>
      </c>
      <c r="X20" s="175">
        <f>WEEKDAY(DATE($AC$2,$AG$2,6))</f>
        <v>1</v>
      </c>
      <c r="Y20" s="176">
        <f>WEEKDAY(DATE($AC$2,$AG$2,7))</f>
        <v>2</v>
      </c>
      <c r="Z20" s="174">
        <f>WEEKDAY(DATE($AC$2,$AG$2,8))</f>
        <v>3</v>
      </c>
      <c r="AA20" s="175">
        <f>WEEKDAY(DATE($AC$2,$AG$2,9))</f>
        <v>4</v>
      </c>
      <c r="AB20" s="175">
        <f>WEEKDAY(DATE($AC$2,$AG$2,10))</f>
        <v>5</v>
      </c>
      <c r="AC20" s="175">
        <f>WEEKDAY(DATE($AC$2,$AG$2,11))</f>
        <v>6</v>
      </c>
      <c r="AD20" s="175">
        <f>WEEKDAY(DATE($AC$2,$AG$2,12))</f>
        <v>7</v>
      </c>
      <c r="AE20" s="175">
        <f>WEEKDAY(DATE($AC$2,$AG$2,13))</f>
        <v>1</v>
      </c>
      <c r="AF20" s="176">
        <f>WEEKDAY(DATE($AC$2,$AG$2,14))</f>
        <v>2</v>
      </c>
      <c r="AG20" s="174">
        <f>WEEKDAY(DATE($AC$2,$AG$2,15))</f>
        <v>3</v>
      </c>
      <c r="AH20" s="175">
        <f>WEEKDAY(DATE($AC$2,$AG$2,16))</f>
        <v>4</v>
      </c>
      <c r="AI20" s="175">
        <f>WEEKDAY(DATE($AC$2,$AG$2,17))</f>
        <v>5</v>
      </c>
      <c r="AJ20" s="175">
        <f>WEEKDAY(DATE($AC$2,$AG$2,18))</f>
        <v>6</v>
      </c>
      <c r="AK20" s="175">
        <f>WEEKDAY(DATE($AC$2,$AG$2,19))</f>
        <v>7</v>
      </c>
      <c r="AL20" s="175">
        <f>WEEKDAY(DATE($AC$2,$AG$2,20))</f>
        <v>1</v>
      </c>
      <c r="AM20" s="176">
        <f>WEEKDAY(DATE($AC$2,$AG$2,21))</f>
        <v>2</v>
      </c>
      <c r="AN20" s="174">
        <f>WEEKDAY(DATE($AC$2,$AG$2,22))</f>
        <v>3</v>
      </c>
      <c r="AO20" s="175">
        <f>WEEKDAY(DATE($AC$2,$AG$2,23))</f>
        <v>4</v>
      </c>
      <c r="AP20" s="175">
        <f>WEEKDAY(DATE($AC$2,$AG$2,24))</f>
        <v>5</v>
      </c>
      <c r="AQ20" s="175">
        <f>WEEKDAY(DATE($AC$2,$AG$2,25))</f>
        <v>6</v>
      </c>
      <c r="AR20" s="175">
        <f>WEEKDAY(DATE($AC$2,$AG$2,26))</f>
        <v>7</v>
      </c>
      <c r="AS20" s="175">
        <f>WEEKDAY(DATE($AC$2,$AG$2,27))</f>
        <v>1</v>
      </c>
      <c r="AT20" s="176">
        <f>WEEKDAY(DATE($AC$2,$AG$2,28))</f>
        <v>2</v>
      </c>
      <c r="AU20" s="174">
        <f>IF(AU19=29,WEEKDAY(DATE($AC$2,$AG$2,29)),0)</f>
        <v>0</v>
      </c>
      <c r="AV20" s="175">
        <f>IF(AV19=30,WEEKDAY(DATE($AC$2,$AG$2,30)),0)</f>
        <v>0</v>
      </c>
      <c r="AW20" s="176">
        <f>IF(AW19=31,WEEKDAY(DATE($AC$2,$AG$2,31)),0)</f>
        <v>0</v>
      </c>
      <c r="AX20" s="1355"/>
      <c r="AY20" s="1356"/>
      <c r="AZ20" s="1361"/>
      <c r="BA20" s="1362"/>
      <c r="BB20" s="1368"/>
      <c r="BC20" s="1369"/>
      <c r="BD20" s="1369"/>
      <c r="BE20" s="1369"/>
      <c r="BF20" s="1370"/>
    </row>
    <row r="21" spans="2:58" ht="22.5" customHeight="1" thickBot="1" x14ac:dyDescent="0.2">
      <c r="B21" s="1294"/>
      <c r="C21" s="1301"/>
      <c r="D21" s="1302"/>
      <c r="E21" s="1303"/>
      <c r="F21" s="181"/>
      <c r="G21" s="1306"/>
      <c r="H21" s="1309"/>
      <c r="I21" s="1302"/>
      <c r="J21" s="1302"/>
      <c r="K21" s="1303"/>
      <c r="L21" s="1309"/>
      <c r="M21" s="1302"/>
      <c r="N21" s="1302"/>
      <c r="O21" s="1312"/>
      <c r="P21" s="1319"/>
      <c r="Q21" s="1320"/>
      <c r="R21" s="1321"/>
      <c r="S21" s="182" t="str">
        <f>IF(S20=1,"日",IF(S20=2,"月",IF(S20=3,"火",IF(S20=4,"水",IF(S20=5,"木",IF(S20=6,"金","土"))))))</f>
        <v>火</v>
      </c>
      <c r="T21" s="183" t="str">
        <f t="shared" ref="T21:AT21" si="0">IF(T20=1,"日",IF(T20=2,"月",IF(T20=3,"火",IF(T20=4,"水",IF(T20=5,"木",IF(T20=6,"金","土"))))))</f>
        <v>水</v>
      </c>
      <c r="U21" s="183" t="str">
        <f t="shared" si="0"/>
        <v>木</v>
      </c>
      <c r="V21" s="183" t="str">
        <f t="shared" si="0"/>
        <v>金</v>
      </c>
      <c r="W21" s="183" t="str">
        <f t="shared" si="0"/>
        <v>土</v>
      </c>
      <c r="X21" s="183" t="str">
        <f t="shared" si="0"/>
        <v>日</v>
      </c>
      <c r="Y21" s="184" t="str">
        <f t="shared" si="0"/>
        <v>月</v>
      </c>
      <c r="Z21" s="182" t="str">
        <f>IF(Z20=1,"日",IF(Z20=2,"月",IF(Z20=3,"火",IF(Z20=4,"水",IF(Z20=5,"木",IF(Z20=6,"金","土"))))))</f>
        <v>火</v>
      </c>
      <c r="AA21" s="183" t="str">
        <f t="shared" si="0"/>
        <v>水</v>
      </c>
      <c r="AB21" s="183" t="str">
        <f t="shared" si="0"/>
        <v>木</v>
      </c>
      <c r="AC21" s="183" t="str">
        <f t="shared" si="0"/>
        <v>金</v>
      </c>
      <c r="AD21" s="183" t="str">
        <f t="shared" si="0"/>
        <v>土</v>
      </c>
      <c r="AE21" s="183" t="str">
        <f t="shared" si="0"/>
        <v>日</v>
      </c>
      <c r="AF21" s="184" t="str">
        <f t="shared" si="0"/>
        <v>月</v>
      </c>
      <c r="AG21" s="182" t="str">
        <f>IF(AG20=1,"日",IF(AG20=2,"月",IF(AG20=3,"火",IF(AG20=4,"水",IF(AG20=5,"木",IF(AG20=6,"金","土"))))))</f>
        <v>火</v>
      </c>
      <c r="AH21" s="183" t="str">
        <f t="shared" si="0"/>
        <v>水</v>
      </c>
      <c r="AI21" s="183" t="str">
        <f t="shared" si="0"/>
        <v>木</v>
      </c>
      <c r="AJ21" s="183" t="str">
        <f t="shared" si="0"/>
        <v>金</v>
      </c>
      <c r="AK21" s="183" t="str">
        <f t="shared" si="0"/>
        <v>土</v>
      </c>
      <c r="AL21" s="183" t="str">
        <f t="shared" si="0"/>
        <v>日</v>
      </c>
      <c r="AM21" s="184" t="str">
        <f t="shared" si="0"/>
        <v>月</v>
      </c>
      <c r="AN21" s="182" t="str">
        <f>IF(AN20=1,"日",IF(AN20=2,"月",IF(AN20=3,"火",IF(AN20=4,"水",IF(AN20=5,"木",IF(AN20=6,"金","土"))))))</f>
        <v>火</v>
      </c>
      <c r="AO21" s="183" t="str">
        <f t="shared" si="0"/>
        <v>水</v>
      </c>
      <c r="AP21" s="183" t="str">
        <f t="shared" si="0"/>
        <v>木</v>
      </c>
      <c r="AQ21" s="183" t="str">
        <f t="shared" si="0"/>
        <v>金</v>
      </c>
      <c r="AR21" s="183" t="str">
        <f t="shared" si="0"/>
        <v>土</v>
      </c>
      <c r="AS21" s="183" t="str">
        <f t="shared" si="0"/>
        <v>日</v>
      </c>
      <c r="AT21" s="184" t="str">
        <f t="shared" si="0"/>
        <v>月</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1357"/>
      <c r="AY21" s="1358"/>
      <c r="AZ21" s="1363"/>
      <c r="BA21" s="1364"/>
      <c r="BB21" s="1371"/>
      <c r="BC21" s="1372"/>
      <c r="BD21" s="1372"/>
      <c r="BE21" s="1372"/>
      <c r="BF21" s="1373"/>
    </row>
    <row r="22" spans="2:58" ht="20.25" customHeight="1" x14ac:dyDescent="0.15">
      <c r="B22" s="1325">
        <v>1</v>
      </c>
      <c r="C22" s="1327" t="s">
        <v>537</v>
      </c>
      <c r="D22" s="1328"/>
      <c r="E22" s="1329"/>
      <c r="F22" s="185"/>
      <c r="G22" s="1336" t="s">
        <v>531</v>
      </c>
      <c r="H22" s="1338" t="s">
        <v>532</v>
      </c>
      <c r="I22" s="1339"/>
      <c r="J22" s="1339"/>
      <c r="K22" s="1340"/>
      <c r="L22" s="1344" t="s">
        <v>533</v>
      </c>
      <c r="M22" s="1345"/>
      <c r="N22" s="1345"/>
      <c r="O22" s="1346"/>
      <c r="P22" s="1350" t="s">
        <v>750</v>
      </c>
      <c r="Q22" s="1351"/>
      <c r="R22" s="1352"/>
      <c r="S22" s="186" t="s">
        <v>751</v>
      </c>
      <c r="T22" s="187" t="s">
        <v>534</v>
      </c>
      <c r="U22" s="187"/>
      <c r="V22" s="187" t="s">
        <v>751</v>
      </c>
      <c r="W22" s="187" t="s">
        <v>751</v>
      </c>
      <c r="X22" s="187"/>
      <c r="Y22" s="188" t="s">
        <v>751</v>
      </c>
      <c r="Z22" s="186" t="s">
        <v>751</v>
      </c>
      <c r="AA22" s="187" t="s">
        <v>751</v>
      </c>
      <c r="AB22" s="187"/>
      <c r="AC22" s="187" t="s">
        <v>751</v>
      </c>
      <c r="AD22" s="187" t="s">
        <v>751</v>
      </c>
      <c r="AE22" s="187"/>
      <c r="AF22" s="188" t="s">
        <v>751</v>
      </c>
      <c r="AG22" s="186" t="s">
        <v>751</v>
      </c>
      <c r="AH22" s="187" t="s">
        <v>751</v>
      </c>
      <c r="AI22" s="187"/>
      <c r="AJ22" s="187" t="s">
        <v>751</v>
      </c>
      <c r="AK22" s="187" t="s">
        <v>751</v>
      </c>
      <c r="AL22" s="187"/>
      <c r="AM22" s="188" t="s">
        <v>751</v>
      </c>
      <c r="AN22" s="186" t="s">
        <v>751</v>
      </c>
      <c r="AO22" s="187" t="s">
        <v>751</v>
      </c>
      <c r="AP22" s="187"/>
      <c r="AQ22" s="187" t="s">
        <v>751</v>
      </c>
      <c r="AR22" s="187" t="s">
        <v>751</v>
      </c>
      <c r="AS22" s="187"/>
      <c r="AT22" s="188" t="s">
        <v>751</v>
      </c>
      <c r="AU22" s="186"/>
      <c r="AV22" s="187"/>
      <c r="AW22" s="187"/>
      <c r="AX22" s="1380"/>
      <c r="AY22" s="1381"/>
      <c r="AZ22" s="1382"/>
      <c r="BA22" s="1383"/>
      <c r="BB22" s="1384"/>
      <c r="BC22" s="1385"/>
      <c r="BD22" s="1385"/>
      <c r="BE22" s="1385"/>
      <c r="BF22" s="1386"/>
    </row>
    <row r="23" spans="2:58" ht="20.25" customHeight="1" x14ac:dyDescent="0.15">
      <c r="B23" s="1326"/>
      <c r="C23" s="1330"/>
      <c r="D23" s="1331"/>
      <c r="E23" s="1332"/>
      <c r="F23" s="189"/>
      <c r="G23" s="1337"/>
      <c r="H23" s="1341"/>
      <c r="I23" s="1342"/>
      <c r="J23" s="1342"/>
      <c r="K23" s="1343"/>
      <c r="L23" s="1347"/>
      <c r="M23" s="1348"/>
      <c r="N23" s="1348"/>
      <c r="O23" s="1349"/>
      <c r="P23" s="1393" t="s">
        <v>538</v>
      </c>
      <c r="Q23" s="1394"/>
      <c r="R23" s="1395"/>
      <c r="S23" s="190">
        <f>IF(S22="","",VLOOKUP(S22,'【記載例】シフト記号表（勤務時間帯）'!$C$6:$K$35,9,FALSE))</f>
        <v>8</v>
      </c>
      <c r="T23" s="191">
        <f>IF(T22="","",VLOOKUP(T22,'【記載例】シフト記号表（勤務時間帯）'!$C$6:$K$35,9,FALSE))</f>
        <v>8</v>
      </c>
      <c r="U23" s="191" t="str">
        <f>IF(U22="","",VLOOKUP(U22,'【記載例】シフト記号表（勤務時間帯）'!$C$6:$K$35,9,FALSE))</f>
        <v/>
      </c>
      <c r="V23" s="191">
        <f>IF(V22="","",VLOOKUP(V22,'【記載例】シフト記号表（勤務時間帯）'!$C$6:$K$35,9,FALSE))</f>
        <v>8</v>
      </c>
      <c r="W23" s="191">
        <f>IF(W22="","",VLOOKUP(W22,'【記載例】シフト記号表（勤務時間帯）'!$C$6:$K$35,9,FALSE))</f>
        <v>8</v>
      </c>
      <c r="X23" s="191" t="str">
        <f>IF(X22="","",VLOOKUP(X22,'【記載例】シフト記号表（勤務時間帯）'!$C$6:$K$35,9,FALSE))</f>
        <v/>
      </c>
      <c r="Y23" s="192">
        <f>IF(Y22="","",VLOOKUP(Y22,'【記載例】シフト記号表（勤務時間帯）'!$C$6:$K$35,9,FALSE))</f>
        <v>8</v>
      </c>
      <c r="Z23" s="190">
        <f>IF(Z22="","",VLOOKUP(Z22,'【記載例】シフト記号表（勤務時間帯）'!$C$6:$K$35,9,FALSE))</f>
        <v>8</v>
      </c>
      <c r="AA23" s="191">
        <f>IF(AA22="","",VLOOKUP(AA22,'【記載例】シフト記号表（勤務時間帯）'!$C$6:$K$35,9,FALSE))</f>
        <v>8</v>
      </c>
      <c r="AB23" s="191" t="str">
        <f>IF(AB22="","",VLOOKUP(AB22,'【記載例】シフト記号表（勤務時間帯）'!$C$6:$K$35,9,FALSE))</f>
        <v/>
      </c>
      <c r="AC23" s="191">
        <f>IF(AC22="","",VLOOKUP(AC22,'【記載例】シフト記号表（勤務時間帯）'!$C$6:$K$35,9,FALSE))</f>
        <v>8</v>
      </c>
      <c r="AD23" s="191">
        <f>IF(AD22="","",VLOOKUP(AD22,'【記載例】シフト記号表（勤務時間帯）'!$C$6:$K$35,9,FALSE))</f>
        <v>8</v>
      </c>
      <c r="AE23" s="191" t="str">
        <f>IF(AE22="","",VLOOKUP(AE22,'【記載例】シフト記号表（勤務時間帯）'!$C$6:$K$35,9,FALSE))</f>
        <v/>
      </c>
      <c r="AF23" s="192">
        <f>IF(AF22="","",VLOOKUP(AF22,'【記載例】シフト記号表（勤務時間帯）'!$C$6:$K$35,9,FALSE))</f>
        <v>8</v>
      </c>
      <c r="AG23" s="190">
        <f>IF(AG22="","",VLOOKUP(AG22,'【記載例】シフト記号表（勤務時間帯）'!$C$6:$K$35,9,FALSE))</f>
        <v>8</v>
      </c>
      <c r="AH23" s="191">
        <f>IF(AH22="","",VLOOKUP(AH22,'【記載例】シフト記号表（勤務時間帯）'!$C$6:$K$35,9,FALSE))</f>
        <v>8</v>
      </c>
      <c r="AI23" s="191" t="str">
        <f>IF(AI22="","",VLOOKUP(AI22,'【記載例】シフト記号表（勤務時間帯）'!$C$6:$K$35,9,FALSE))</f>
        <v/>
      </c>
      <c r="AJ23" s="191">
        <f>IF(AJ22="","",VLOOKUP(AJ22,'【記載例】シフト記号表（勤務時間帯）'!$C$6:$K$35,9,FALSE))</f>
        <v>8</v>
      </c>
      <c r="AK23" s="191">
        <f>IF(AK22="","",VLOOKUP(AK22,'【記載例】シフト記号表（勤務時間帯）'!$C$6:$K$35,9,FALSE))</f>
        <v>8</v>
      </c>
      <c r="AL23" s="191" t="str">
        <f>IF(AL22="","",VLOOKUP(AL22,'【記載例】シフト記号表（勤務時間帯）'!$C$6:$K$35,9,FALSE))</f>
        <v/>
      </c>
      <c r="AM23" s="192">
        <f>IF(AM22="","",VLOOKUP(AM22,'【記載例】シフト記号表（勤務時間帯）'!$C$6:$K$35,9,FALSE))</f>
        <v>8</v>
      </c>
      <c r="AN23" s="190">
        <f>IF(AN22="","",VLOOKUP(AN22,'【記載例】シフト記号表（勤務時間帯）'!$C$6:$K$35,9,FALSE))</f>
        <v>8</v>
      </c>
      <c r="AO23" s="191">
        <f>IF(AO22="","",VLOOKUP(AO22,'【記載例】シフト記号表（勤務時間帯）'!$C$6:$K$35,9,FALSE))</f>
        <v>8</v>
      </c>
      <c r="AP23" s="191" t="str">
        <f>IF(AP22="","",VLOOKUP(AP22,'【記載例】シフト記号表（勤務時間帯）'!$C$6:$K$35,9,FALSE))</f>
        <v/>
      </c>
      <c r="AQ23" s="191">
        <f>IF(AQ22="","",VLOOKUP(AQ22,'【記載例】シフト記号表（勤務時間帯）'!$C$6:$K$35,9,FALSE))</f>
        <v>8</v>
      </c>
      <c r="AR23" s="191">
        <f>IF(AR22="","",VLOOKUP(AR22,'【記載例】シフト記号表（勤務時間帯）'!$C$6:$K$35,9,FALSE))</f>
        <v>8</v>
      </c>
      <c r="AS23" s="191" t="str">
        <f>IF(AS22="","",VLOOKUP(AS22,'【記載例】シフト記号表（勤務時間帯）'!$C$6:$K$35,9,FALSE))</f>
        <v/>
      </c>
      <c r="AT23" s="192">
        <f>IF(AT22="","",VLOOKUP(AT22,'【記載例】シフト記号表（勤務時間帯）'!$C$6:$K$35,9,FALSE))</f>
        <v>8</v>
      </c>
      <c r="AU23" s="190" t="str">
        <f>IF(AU22="","",VLOOKUP(AU22,'【記載例】シフト記号表（勤務時間帯）'!$C$6:$K$35,9,FALSE))</f>
        <v/>
      </c>
      <c r="AV23" s="191" t="str">
        <f>IF(AV22="","",VLOOKUP(AV22,'【記載例】シフト記号表（勤務時間帯）'!$C$6:$K$35,9,FALSE))</f>
        <v/>
      </c>
      <c r="AW23" s="191" t="str">
        <f>IF(AW22="","",VLOOKUP(AW22,'【記載例】シフト記号表（勤務時間帯）'!$C$6:$K$35,9,FALSE))</f>
        <v/>
      </c>
      <c r="AX23" s="1396">
        <f>IF($BB$3="４週",SUM(S23:AT23),IF($BB$3="暦月",SUM(S23:AW23),""))</f>
        <v>160</v>
      </c>
      <c r="AY23" s="1397"/>
      <c r="AZ23" s="1398">
        <f>IF($BB$3="４週",AX23/4,IF($BB$3="暦月",【記載例】勤務形態一覧表!AX23/(【記載例】勤務形態一覧表!$BB$8/7),""))</f>
        <v>40</v>
      </c>
      <c r="BA23" s="1399"/>
      <c r="BB23" s="1387"/>
      <c r="BC23" s="1388"/>
      <c r="BD23" s="1388"/>
      <c r="BE23" s="1388"/>
      <c r="BF23" s="1389"/>
    </row>
    <row r="24" spans="2:58" ht="20.25" customHeight="1" x14ac:dyDescent="0.15">
      <c r="B24" s="1326"/>
      <c r="C24" s="1333"/>
      <c r="D24" s="1334"/>
      <c r="E24" s="1335"/>
      <c r="F24" s="193" t="str">
        <f>C22</f>
        <v>管理者</v>
      </c>
      <c r="G24" s="1337"/>
      <c r="H24" s="1341"/>
      <c r="I24" s="1342"/>
      <c r="J24" s="1342"/>
      <c r="K24" s="1343"/>
      <c r="L24" s="1347"/>
      <c r="M24" s="1348"/>
      <c r="N24" s="1348"/>
      <c r="O24" s="1349"/>
      <c r="P24" s="1400" t="s">
        <v>539</v>
      </c>
      <c r="Q24" s="1401"/>
      <c r="R24" s="1402"/>
      <c r="S24" s="194">
        <f>IF(S22="","",VLOOKUP(S22,'【記載例】シフト記号表（勤務時間帯）'!$C$6:$U$35,19,FALSE))</f>
        <v>7</v>
      </c>
      <c r="T24" s="195">
        <f>IF(T22="","",VLOOKUP(T22,'【記載例】シフト記号表（勤務時間帯）'!$C$6:$U$35,19,FALSE))</f>
        <v>7</v>
      </c>
      <c r="U24" s="195" t="str">
        <f>IF(U22="","",VLOOKUP(U22,'【記載例】シフト記号表（勤務時間帯）'!$C$6:$U$35,19,FALSE))</f>
        <v/>
      </c>
      <c r="V24" s="195">
        <f>IF(V22="","",VLOOKUP(V22,'【記載例】シフト記号表（勤務時間帯）'!$C$6:$U$35,19,FALSE))</f>
        <v>7</v>
      </c>
      <c r="W24" s="195">
        <f>IF(W22="","",VLOOKUP(W22,'【記載例】シフト記号表（勤務時間帯）'!$C$6:$U$35,19,FALSE))</f>
        <v>7</v>
      </c>
      <c r="X24" s="195" t="str">
        <f>IF(X22="","",VLOOKUP(X22,'【記載例】シフト記号表（勤務時間帯）'!$C$6:$U$35,19,FALSE))</f>
        <v/>
      </c>
      <c r="Y24" s="196">
        <f>IF(Y22="","",VLOOKUP(Y22,'【記載例】シフト記号表（勤務時間帯）'!$C$6:$U$35,19,FALSE))</f>
        <v>7</v>
      </c>
      <c r="Z24" s="194">
        <f>IF(Z22="","",VLOOKUP(Z22,'【記載例】シフト記号表（勤務時間帯）'!$C$6:$U$35,19,FALSE))</f>
        <v>7</v>
      </c>
      <c r="AA24" s="195">
        <f>IF(AA22="","",VLOOKUP(AA22,'【記載例】シフト記号表（勤務時間帯）'!$C$6:$U$35,19,FALSE))</f>
        <v>7</v>
      </c>
      <c r="AB24" s="195" t="str">
        <f>IF(AB22="","",VLOOKUP(AB22,'【記載例】シフト記号表（勤務時間帯）'!$C$6:$U$35,19,FALSE))</f>
        <v/>
      </c>
      <c r="AC24" s="195">
        <f>IF(AC22="","",VLOOKUP(AC22,'【記載例】シフト記号表（勤務時間帯）'!$C$6:$U$35,19,FALSE))</f>
        <v>7</v>
      </c>
      <c r="AD24" s="195">
        <f>IF(AD22="","",VLOOKUP(AD22,'【記載例】シフト記号表（勤務時間帯）'!$C$6:$U$35,19,FALSE))</f>
        <v>7</v>
      </c>
      <c r="AE24" s="195" t="str">
        <f>IF(AE22="","",VLOOKUP(AE22,'【記載例】シフト記号表（勤務時間帯）'!$C$6:$U$35,19,FALSE))</f>
        <v/>
      </c>
      <c r="AF24" s="196">
        <f>IF(AF22="","",VLOOKUP(AF22,'【記載例】シフト記号表（勤務時間帯）'!$C$6:$U$35,19,FALSE))</f>
        <v>7</v>
      </c>
      <c r="AG24" s="194">
        <f>IF(AG22="","",VLOOKUP(AG22,'【記載例】シフト記号表（勤務時間帯）'!$C$6:$U$35,19,FALSE))</f>
        <v>7</v>
      </c>
      <c r="AH24" s="195">
        <f>IF(AH22="","",VLOOKUP(AH22,'【記載例】シフト記号表（勤務時間帯）'!$C$6:$U$35,19,FALSE))</f>
        <v>7</v>
      </c>
      <c r="AI24" s="195" t="str">
        <f>IF(AI22="","",VLOOKUP(AI22,'【記載例】シフト記号表（勤務時間帯）'!$C$6:$U$35,19,FALSE))</f>
        <v/>
      </c>
      <c r="AJ24" s="195">
        <f>IF(AJ22="","",VLOOKUP(AJ22,'【記載例】シフト記号表（勤務時間帯）'!$C$6:$U$35,19,FALSE))</f>
        <v>7</v>
      </c>
      <c r="AK24" s="195">
        <f>IF(AK22="","",VLOOKUP(AK22,'【記載例】シフト記号表（勤務時間帯）'!$C$6:$U$35,19,FALSE))</f>
        <v>7</v>
      </c>
      <c r="AL24" s="195" t="str">
        <f>IF(AL22="","",VLOOKUP(AL22,'【記載例】シフト記号表（勤務時間帯）'!$C$6:$U$35,19,FALSE))</f>
        <v/>
      </c>
      <c r="AM24" s="196">
        <f>IF(AM22="","",VLOOKUP(AM22,'【記載例】シフト記号表（勤務時間帯）'!$C$6:$U$35,19,FALSE))</f>
        <v>7</v>
      </c>
      <c r="AN24" s="194">
        <f>IF(AN22="","",VLOOKUP(AN22,'【記載例】シフト記号表（勤務時間帯）'!$C$6:$U$35,19,FALSE))</f>
        <v>7</v>
      </c>
      <c r="AO24" s="195">
        <f>IF(AO22="","",VLOOKUP(AO22,'【記載例】シフト記号表（勤務時間帯）'!$C$6:$U$35,19,FALSE))</f>
        <v>7</v>
      </c>
      <c r="AP24" s="195" t="str">
        <f>IF(AP22="","",VLOOKUP(AP22,'【記載例】シフト記号表（勤務時間帯）'!$C$6:$U$35,19,FALSE))</f>
        <v/>
      </c>
      <c r="AQ24" s="195">
        <f>IF(AQ22="","",VLOOKUP(AQ22,'【記載例】シフト記号表（勤務時間帯）'!$C$6:$U$35,19,FALSE))</f>
        <v>7</v>
      </c>
      <c r="AR24" s="195">
        <f>IF(AR22="","",VLOOKUP(AR22,'【記載例】シフト記号表（勤務時間帯）'!$C$6:$U$35,19,FALSE))</f>
        <v>7</v>
      </c>
      <c r="AS24" s="195" t="str">
        <f>IF(AS22="","",VLOOKUP(AS22,'【記載例】シフト記号表（勤務時間帯）'!$C$6:$U$35,19,FALSE))</f>
        <v/>
      </c>
      <c r="AT24" s="196">
        <f>IF(AT22="","",VLOOKUP(AT22,'【記載例】シフト記号表（勤務時間帯）'!$C$6:$U$35,19,FALSE))</f>
        <v>7</v>
      </c>
      <c r="AU24" s="194" t="str">
        <f>IF(AU22="","",VLOOKUP(AU22,'【記載例】シフト記号表（勤務時間帯）'!$C$6:$U$35,19,FALSE))</f>
        <v/>
      </c>
      <c r="AV24" s="195" t="str">
        <f>IF(AV22="","",VLOOKUP(AV22,'【記載例】シフト記号表（勤務時間帯）'!$C$6:$U$35,19,FALSE))</f>
        <v/>
      </c>
      <c r="AW24" s="195" t="str">
        <f>IF(AW22="","",VLOOKUP(AW22,'【記載例】シフト記号表（勤務時間帯）'!$C$6:$U$35,19,FALSE))</f>
        <v/>
      </c>
      <c r="AX24" s="1403">
        <f>IF($BB$3="４週",SUM(S24:AT24),IF($BB$3="暦月",SUM(S24:AW24),""))</f>
        <v>140</v>
      </c>
      <c r="AY24" s="1404"/>
      <c r="AZ24" s="1405">
        <f>IF($BB$3="４週",AX24/4,IF($BB$3="暦月",【記載例】勤務形態一覧表!AX24/(【記載例】勤務形態一覧表!$BB$8/7),""))</f>
        <v>35</v>
      </c>
      <c r="BA24" s="1406"/>
      <c r="BB24" s="1390"/>
      <c r="BC24" s="1391"/>
      <c r="BD24" s="1391"/>
      <c r="BE24" s="1391"/>
      <c r="BF24" s="1392"/>
    </row>
    <row r="25" spans="2:58" ht="20.25" customHeight="1" x14ac:dyDescent="0.15">
      <c r="B25" s="1326">
        <f>B22+1</f>
        <v>2</v>
      </c>
      <c r="C25" s="1407" t="s">
        <v>542</v>
      </c>
      <c r="D25" s="1408"/>
      <c r="E25" s="1409"/>
      <c r="F25" s="197"/>
      <c r="G25" s="1410" t="s">
        <v>531</v>
      </c>
      <c r="H25" s="1412" t="s">
        <v>540</v>
      </c>
      <c r="I25" s="1342"/>
      <c r="J25" s="1342"/>
      <c r="K25" s="1343"/>
      <c r="L25" s="1413" t="s">
        <v>541</v>
      </c>
      <c r="M25" s="1414"/>
      <c r="N25" s="1414"/>
      <c r="O25" s="1415"/>
      <c r="P25" s="1419" t="s">
        <v>553</v>
      </c>
      <c r="Q25" s="1420"/>
      <c r="R25" s="1421"/>
      <c r="S25" s="186"/>
      <c r="T25" s="187" t="s">
        <v>536</v>
      </c>
      <c r="U25" s="187" t="s">
        <v>536</v>
      </c>
      <c r="V25" s="187" t="s">
        <v>536</v>
      </c>
      <c r="W25" s="187" t="s">
        <v>536</v>
      </c>
      <c r="X25" s="187" t="s">
        <v>536</v>
      </c>
      <c r="Y25" s="188"/>
      <c r="Z25" s="186"/>
      <c r="AA25" s="187" t="s">
        <v>536</v>
      </c>
      <c r="AB25" s="187" t="s">
        <v>536</v>
      </c>
      <c r="AC25" s="187" t="s">
        <v>536</v>
      </c>
      <c r="AD25" s="187" t="s">
        <v>536</v>
      </c>
      <c r="AE25" s="187" t="s">
        <v>536</v>
      </c>
      <c r="AF25" s="188"/>
      <c r="AG25" s="186"/>
      <c r="AH25" s="187" t="s">
        <v>536</v>
      </c>
      <c r="AI25" s="187" t="s">
        <v>536</v>
      </c>
      <c r="AJ25" s="187" t="s">
        <v>536</v>
      </c>
      <c r="AK25" s="187" t="s">
        <v>536</v>
      </c>
      <c r="AL25" s="187" t="s">
        <v>536</v>
      </c>
      <c r="AM25" s="188"/>
      <c r="AN25" s="186"/>
      <c r="AO25" s="187" t="s">
        <v>536</v>
      </c>
      <c r="AP25" s="187" t="s">
        <v>536</v>
      </c>
      <c r="AQ25" s="187" t="s">
        <v>536</v>
      </c>
      <c r="AR25" s="187" t="s">
        <v>536</v>
      </c>
      <c r="AS25" s="187" t="s">
        <v>536</v>
      </c>
      <c r="AT25" s="188"/>
      <c r="AU25" s="186"/>
      <c r="AV25" s="187"/>
      <c r="AW25" s="187"/>
      <c r="AX25" s="1422"/>
      <c r="AY25" s="1423"/>
      <c r="AZ25" s="1424"/>
      <c r="BA25" s="1425"/>
      <c r="BB25" s="1426"/>
      <c r="BC25" s="1427"/>
      <c r="BD25" s="1427"/>
      <c r="BE25" s="1427"/>
      <c r="BF25" s="1428"/>
    </row>
    <row r="26" spans="2:58" ht="20.25" customHeight="1" x14ac:dyDescent="0.15">
      <c r="B26" s="1326"/>
      <c r="C26" s="1330"/>
      <c r="D26" s="1331"/>
      <c r="E26" s="1332"/>
      <c r="F26" s="189"/>
      <c r="G26" s="1337"/>
      <c r="H26" s="1341"/>
      <c r="I26" s="1342"/>
      <c r="J26" s="1342"/>
      <c r="K26" s="1343"/>
      <c r="L26" s="1347"/>
      <c r="M26" s="1348"/>
      <c r="N26" s="1348"/>
      <c r="O26" s="1349"/>
      <c r="P26" s="1393" t="s">
        <v>538</v>
      </c>
      <c r="Q26" s="1394"/>
      <c r="R26" s="1395"/>
      <c r="S26" s="190" t="str">
        <f>IF(S25="","",VLOOKUP(S25,'【記載例】シフト記号表（勤務時間帯）'!$C$6:$K$35,9,FALSE))</f>
        <v/>
      </c>
      <c r="T26" s="191">
        <f>IF(T25="","",VLOOKUP(T25,'【記載例】シフト記号表（勤務時間帯）'!$C$6:$K$35,9,FALSE))</f>
        <v>8</v>
      </c>
      <c r="U26" s="191">
        <f>IF(U25="","",VLOOKUP(U25,'【記載例】シフト記号表（勤務時間帯）'!$C$6:$K$35,9,FALSE))</f>
        <v>8</v>
      </c>
      <c r="V26" s="191">
        <f>IF(V25="","",VLOOKUP(V25,'【記載例】シフト記号表（勤務時間帯）'!$C$6:$K$35,9,FALSE))</f>
        <v>8</v>
      </c>
      <c r="W26" s="191">
        <f>IF(W25="","",VLOOKUP(W25,'【記載例】シフト記号表（勤務時間帯）'!$C$6:$K$35,9,FALSE))</f>
        <v>8</v>
      </c>
      <c r="X26" s="191">
        <f>IF(X25="","",VLOOKUP(X25,'【記載例】シフト記号表（勤務時間帯）'!$C$6:$K$35,9,FALSE))</f>
        <v>8</v>
      </c>
      <c r="Y26" s="192" t="str">
        <f>IF(Y25="","",VLOOKUP(Y25,'【記載例】シフト記号表（勤務時間帯）'!$C$6:$K$35,9,FALSE))</f>
        <v/>
      </c>
      <c r="Z26" s="190" t="str">
        <f>IF(Z25="","",VLOOKUP(Z25,'【記載例】シフト記号表（勤務時間帯）'!$C$6:$K$35,9,FALSE))</f>
        <v/>
      </c>
      <c r="AA26" s="191">
        <f>IF(AA25="","",VLOOKUP(AA25,'【記載例】シフト記号表（勤務時間帯）'!$C$6:$K$35,9,FALSE))</f>
        <v>8</v>
      </c>
      <c r="AB26" s="191">
        <f>IF(AB25="","",VLOOKUP(AB25,'【記載例】シフト記号表（勤務時間帯）'!$C$6:$K$35,9,FALSE))</f>
        <v>8</v>
      </c>
      <c r="AC26" s="191">
        <f>IF(AC25="","",VLOOKUP(AC25,'【記載例】シフト記号表（勤務時間帯）'!$C$6:$K$35,9,FALSE))</f>
        <v>8</v>
      </c>
      <c r="AD26" s="191">
        <f>IF(AD25="","",VLOOKUP(AD25,'【記載例】シフト記号表（勤務時間帯）'!$C$6:$K$35,9,FALSE))</f>
        <v>8</v>
      </c>
      <c r="AE26" s="191">
        <f>IF(AE25="","",VLOOKUP(AE25,'【記載例】シフト記号表（勤務時間帯）'!$C$6:$K$35,9,FALSE))</f>
        <v>8</v>
      </c>
      <c r="AF26" s="192" t="str">
        <f>IF(AF25="","",VLOOKUP(AF25,'【記載例】シフト記号表（勤務時間帯）'!$C$6:$K$35,9,FALSE))</f>
        <v/>
      </c>
      <c r="AG26" s="190" t="str">
        <f>IF(AG25="","",VLOOKUP(AG25,'【記載例】シフト記号表（勤務時間帯）'!$C$6:$K$35,9,FALSE))</f>
        <v/>
      </c>
      <c r="AH26" s="191">
        <f>IF(AH25="","",VLOOKUP(AH25,'【記載例】シフト記号表（勤務時間帯）'!$C$6:$K$35,9,FALSE))</f>
        <v>8</v>
      </c>
      <c r="AI26" s="191">
        <f>IF(AI25="","",VLOOKUP(AI25,'【記載例】シフト記号表（勤務時間帯）'!$C$6:$K$35,9,FALSE))</f>
        <v>8</v>
      </c>
      <c r="AJ26" s="191">
        <f>IF(AJ25="","",VLOOKUP(AJ25,'【記載例】シフト記号表（勤務時間帯）'!$C$6:$K$35,9,FALSE))</f>
        <v>8</v>
      </c>
      <c r="AK26" s="191">
        <f>IF(AK25="","",VLOOKUP(AK25,'【記載例】シフト記号表（勤務時間帯）'!$C$6:$K$35,9,FALSE))</f>
        <v>8</v>
      </c>
      <c r="AL26" s="191">
        <f>IF(AL25="","",VLOOKUP(AL25,'【記載例】シフト記号表（勤務時間帯）'!$C$6:$K$35,9,FALSE))</f>
        <v>8</v>
      </c>
      <c r="AM26" s="192" t="str">
        <f>IF(AM25="","",VLOOKUP(AM25,'【記載例】シフト記号表（勤務時間帯）'!$C$6:$K$35,9,FALSE))</f>
        <v/>
      </c>
      <c r="AN26" s="190" t="str">
        <f>IF(AN25="","",VLOOKUP(AN25,'【記載例】シフト記号表（勤務時間帯）'!$C$6:$K$35,9,FALSE))</f>
        <v/>
      </c>
      <c r="AO26" s="191">
        <f>IF(AO25="","",VLOOKUP(AO25,'【記載例】シフト記号表（勤務時間帯）'!$C$6:$K$35,9,FALSE))</f>
        <v>8</v>
      </c>
      <c r="AP26" s="191">
        <f>IF(AP25="","",VLOOKUP(AP25,'【記載例】シフト記号表（勤務時間帯）'!$C$6:$K$35,9,FALSE))</f>
        <v>8</v>
      </c>
      <c r="AQ26" s="191">
        <f>IF(AQ25="","",VLOOKUP(AQ25,'【記載例】シフト記号表（勤務時間帯）'!$C$6:$K$35,9,FALSE))</f>
        <v>8</v>
      </c>
      <c r="AR26" s="191">
        <f>IF(AR25="","",VLOOKUP(AR25,'【記載例】シフト記号表（勤務時間帯）'!$C$6:$K$35,9,FALSE))</f>
        <v>8</v>
      </c>
      <c r="AS26" s="191">
        <f>IF(AS25="","",VLOOKUP(AS25,'【記載例】シフト記号表（勤務時間帯）'!$C$6:$K$35,9,FALSE))</f>
        <v>8</v>
      </c>
      <c r="AT26" s="192" t="str">
        <f>IF(AT25="","",VLOOKUP(AT25,'【記載例】シフト記号表（勤務時間帯）'!$C$6:$K$35,9,FALSE))</f>
        <v/>
      </c>
      <c r="AU26" s="190" t="str">
        <f>IF(AU25="","",VLOOKUP(AU25,'【記載例】シフト記号表（勤務時間帯）'!$C$6:$K$35,9,FALSE))</f>
        <v/>
      </c>
      <c r="AV26" s="191" t="str">
        <f>IF(AV25="","",VLOOKUP(AV25,'【記載例】シフト記号表（勤務時間帯）'!$C$6:$K$35,9,FALSE))</f>
        <v/>
      </c>
      <c r="AW26" s="191" t="str">
        <f>IF(AW25="","",VLOOKUP(AW25,'【記載例】シフト記号表（勤務時間帯）'!$C$6:$K$35,9,FALSE))</f>
        <v/>
      </c>
      <c r="AX26" s="1396">
        <f>IF($BB$3="４週",SUM(S26:AT26),IF($BB$3="暦月",SUM(S26:AW26),""))</f>
        <v>160</v>
      </c>
      <c r="AY26" s="1397"/>
      <c r="AZ26" s="1398">
        <f>IF($BB$3="４週",AX26/4,IF($BB$3="暦月",【記載例】勤務形態一覧表!AX26/(【記載例】勤務形態一覧表!$BB$8/7),""))</f>
        <v>40</v>
      </c>
      <c r="BA26" s="1399"/>
      <c r="BB26" s="1387"/>
      <c r="BC26" s="1388"/>
      <c r="BD26" s="1388"/>
      <c r="BE26" s="1388"/>
      <c r="BF26" s="1389"/>
    </row>
    <row r="27" spans="2:58" ht="20.25" customHeight="1" x14ac:dyDescent="0.15">
      <c r="B27" s="1326"/>
      <c r="C27" s="1333"/>
      <c r="D27" s="1334"/>
      <c r="E27" s="1335"/>
      <c r="F27" s="189" t="str">
        <f>C25</f>
        <v>生活相談員</v>
      </c>
      <c r="G27" s="1411"/>
      <c r="H27" s="1341"/>
      <c r="I27" s="1342"/>
      <c r="J27" s="1342"/>
      <c r="K27" s="1343"/>
      <c r="L27" s="1416"/>
      <c r="M27" s="1417"/>
      <c r="N27" s="1417"/>
      <c r="O27" s="1418"/>
      <c r="P27" s="1400" t="s">
        <v>539</v>
      </c>
      <c r="Q27" s="1401"/>
      <c r="R27" s="1402"/>
      <c r="S27" s="194" t="str">
        <f>IF(S25="","",VLOOKUP(S25,'【記載例】シフト記号表（勤務時間帯）'!$C$6:$U$35,19,FALSE))</f>
        <v/>
      </c>
      <c r="T27" s="195">
        <f>IF(T25="","",VLOOKUP(T25,'【記載例】シフト記号表（勤務時間帯）'!$C$6:$U$35,19,FALSE))</f>
        <v>7</v>
      </c>
      <c r="U27" s="195">
        <f>IF(U25="","",VLOOKUP(U25,'【記載例】シフト記号表（勤務時間帯）'!$C$6:$U$35,19,FALSE))</f>
        <v>7</v>
      </c>
      <c r="V27" s="195">
        <f>IF(V25="","",VLOOKUP(V25,'【記載例】シフト記号表（勤務時間帯）'!$C$6:$U$35,19,FALSE))</f>
        <v>7</v>
      </c>
      <c r="W27" s="195">
        <f>IF(W25="","",VLOOKUP(W25,'【記載例】シフト記号表（勤務時間帯）'!$C$6:$U$35,19,FALSE))</f>
        <v>7</v>
      </c>
      <c r="X27" s="195">
        <f>IF(X25="","",VLOOKUP(X25,'【記載例】シフト記号表（勤務時間帯）'!$C$6:$U$35,19,FALSE))</f>
        <v>7</v>
      </c>
      <c r="Y27" s="196" t="str">
        <f>IF(Y25="","",VLOOKUP(Y25,'【記載例】シフト記号表（勤務時間帯）'!$C$6:$U$35,19,FALSE))</f>
        <v/>
      </c>
      <c r="Z27" s="194" t="str">
        <f>IF(Z25="","",VLOOKUP(Z25,'【記載例】シフト記号表（勤務時間帯）'!$C$6:$U$35,19,FALSE))</f>
        <v/>
      </c>
      <c r="AA27" s="195">
        <f>IF(AA25="","",VLOOKUP(AA25,'【記載例】シフト記号表（勤務時間帯）'!$C$6:$U$35,19,FALSE))</f>
        <v>7</v>
      </c>
      <c r="AB27" s="195">
        <f>IF(AB25="","",VLOOKUP(AB25,'【記載例】シフト記号表（勤務時間帯）'!$C$6:$U$35,19,FALSE))</f>
        <v>7</v>
      </c>
      <c r="AC27" s="195">
        <f>IF(AC25="","",VLOOKUP(AC25,'【記載例】シフト記号表（勤務時間帯）'!$C$6:$U$35,19,FALSE))</f>
        <v>7</v>
      </c>
      <c r="AD27" s="195">
        <f>IF(AD25="","",VLOOKUP(AD25,'【記載例】シフト記号表（勤務時間帯）'!$C$6:$U$35,19,FALSE))</f>
        <v>7</v>
      </c>
      <c r="AE27" s="195">
        <f>IF(AE25="","",VLOOKUP(AE25,'【記載例】シフト記号表（勤務時間帯）'!$C$6:$U$35,19,FALSE))</f>
        <v>7</v>
      </c>
      <c r="AF27" s="196" t="str">
        <f>IF(AF25="","",VLOOKUP(AF25,'【記載例】シフト記号表（勤務時間帯）'!$C$6:$U$35,19,FALSE))</f>
        <v/>
      </c>
      <c r="AG27" s="194" t="str">
        <f>IF(AG25="","",VLOOKUP(AG25,'【記載例】シフト記号表（勤務時間帯）'!$C$6:$U$35,19,FALSE))</f>
        <v/>
      </c>
      <c r="AH27" s="195">
        <f>IF(AH25="","",VLOOKUP(AH25,'【記載例】シフト記号表（勤務時間帯）'!$C$6:$U$35,19,FALSE))</f>
        <v>7</v>
      </c>
      <c r="AI27" s="195">
        <f>IF(AI25="","",VLOOKUP(AI25,'【記載例】シフト記号表（勤務時間帯）'!$C$6:$U$35,19,FALSE))</f>
        <v>7</v>
      </c>
      <c r="AJ27" s="195">
        <f>IF(AJ25="","",VLOOKUP(AJ25,'【記載例】シフト記号表（勤務時間帯）'!$C$6:$U$35,19,FALSE))</f>
        <v>7</v>
      </c>
      <c r="AK27" s="195">
        <f>IF(AK25="","",VLOOKUP(AK25,'【記載例】シフト記号表（勤務時間帯）'!$C$6:$U$35,19,FALSE))</f>
        <v>7</v>
      </c>
      <c r="AL27" s="195">
        <f>IF(AL25="","",VLOOKUP(AL25,'【記載例】シフト記号表（勤務時間帯）'!$C$6:$U$35,19,FALSE))</f>
        <v>7</v>
      </c>
      <c r="AM27" s="196" t="str">
        <f>IF(AM25="","",VLOOKUP(AM25,'【記載例】シフト記号表（勤務時間帯）'!$C$6:$U$35,19,FALSE))</f>
        <v/>
      </c>
      <c r="AN27" s="194" t="str">
        <f>IF(AN25="","",VLOOKUP(AN25,'【記載例】シフト記号表（勤務時間帯）'!$C$6:$U$35,19,FALSE))</f>
        <v/>
      </c>
      <c r="AO27" s="195">
        <f>IF(AO25="","",VLOOKUP(AO25,'【記載例】シフト記号表（勤務時間帯）'!$C$6:$U$35,19,FALSE))</f>
        <v>7</v>
      </c>
      <c r="AP27" s="195">
        <f>IF(AP25="","",VLOOKUP(AP25,'【記載例】シフト記号表（勤務時間帯）'!$C$6:$U$35,19,FALSE))</f>
        <v>7</v>
      </c>
      <c r="AQ27" s="195">
        <f>IF(AQ25="","",VLOOKUP(AQ25,'【記載例】シフト記号表（勤務時間帯）'!$C$6:$U$35,19,FALSE))</f>
        <v>7</v>
      </c>
      <c r="AR27" s="195">
        <f>IF(AR25="","",VLOOKUP(AR25,'【記載例】シフト記号表（勤務時間帯）'!$C$6:$U$35,19,FALSE))</f>
        <v>7</v>
      </c>
      <c r="AS27" s="195">
        <f>IF(AS25="","",VLOOKUP(AS25,'【記載例】シフト記号表（勤務時間帯）'!$C$6:$U$35,19,FALSE))</f>
        <v>7</v>
      </c>
      <c r="AT27" s="196" t="str">
        <f>IF(AT25="","",VLOOKUP(AT25,'【記載例】シフト記号表（勤務時間帯）'!$C$6:$U$35,19,FALSE))</f>
        <v/>
      </c>
      <c r="AU27" s="194" t="str">
        <f>IF(AU25="","",VLOOKUP(AU25,'【記載例】シフト記号表（勤務時間帯）'!$C$6:$U$35,19,FALSE))</f>
        <v/>
      </c>
      <c r="AV27" s="195" t="str">
        <f>IF(AV25="","",VLOOKUP(AV25,'【記載例】シフト記号表（勤務時間帯）'!$C$6:$U$35,19,FALSE))</f>
        <v/>
      </c>
      <c r="AW27" s="195" t="str">
        <f>IF(AW25="","",VLOOKUP(AW25,'【記載例】シフト記号表（勤務時間帯）'!$C$6:$U$35,19,FALSE))</f>
        <v/>
      </c>
      <c r="AX27" s="1403">
        <f>IF($BB$3="４週",SUM(S27:AT27),IF($BB$3="暦月",SUM(S27:AW27),""))</f>
        <v>140</v>
      </c>
      <c r="AY27" s="1404"/>
      <c r="AZ27" s="1405">
        <f>IF($BB$3="４週",AX27/4,IF($BB$3="暦月",【記載例】勤務形態一覧表!AX27/(【記載例】勤務形態一覧表!$BB$8/7),""))</f>
        <v>35</v>
      </c>
      <c r="BA27" s="1406"/>
      <c r="BB27" s="1390"/>
      <c r="BC27" s="1391"/>
      <c r="BD27" s="1391"/>
      <c r="BE27" s="1391"/>
      <c r="BF27" s="1392"/>
    </row>
    <row r="28" spans="2:58" ht="20.25" customHeight="1" x14ac:dyDescent="0.15">
      <c r="B28" s="1326">
        <f>B25+1</f>
        <v>3</v>
      </c>
      <c r="C28" s="1429" t="s">
        <v>542</v>
      </c>
      <c r="D28" s="1430"/>
      <c r="E28" s="1431"/>
      <c r="F28" s="197"/>
      <c r="G28" s="1410" t="s">
        <v>543</v>
      </c>
      <c r="H28" s="1412" t="s">
        <v>734</v>
      </c>
      <c r="I28" s="1342"/>
      <c r="J28" s="1342"/>
      <c r="K28" s="1343"/>
      <c r="L28" s="1413" t="s">
        <v>544</v>
      </c>
      <c r="M28" s="1414"/>
      <c r="N28" s="1414"/>
      <c r="O28" s="1415"/>
      <c r="P28" s="1419" t="s">
        <v>752</v>
      </c>
      <c r="Q28" s="1420"/>
      <c r="R28" s="1421"/>
      <c r="S28" s="186" t="s">
        <v>536</v>
      </c>
      <c r="T28" s="187"/>
      <c r="U28" s="187"/>
      <c r="V28" s="187"/>
      <c r="W28" s="187"/>
      <c r="X28" s="187"/>
      <c r="Y28" s="188" t="s">
        <v>753</v>
      </c>
      <c r="Z28" s="186" t="s">
        <v>753</v>
      </c>
      <c r="AA28" s="187"/>
      <c r="AB28" s="187"/>
      <c r="AC28" s="187"/>
      <c r="AD28" s="187"/>
      <c r="AE28" s="187"/>
      <c r="AF28" s="188" t="s">
        <v>753</v>
      </c>
      <c r="AG28" s="186" t="s">
        <v>536</v>
      </c>
      <c r="AH28" s="187"/>
      <c r="AI28" s="187"/>
      <c r="AJ28" s="187"/>
      <c r="AK28" s="187"/>
      <c r="AL28" s="187"/>
      <c r="AM28" s="188" t="s">
        <v>753</v>
      </c>
      <c r="AN28" s="186" t="s">
        <v>536</v>
      </c>
      <c r="AO28" s="187"/>
      <c r="AP28" s="187"/>
      <c r="AQ28" s="187"/>
      <c r="AR28" s="187"/>
      <c r="AS28" s="187"/>
      <c r="AT28" s="188" t="s">
        <v>536</v>
      </c>
      <c r="AU28" s="186"/>
      <c r="AV28" s="187"/>
      <c r="AW28" s="187"/>
      <c r="AX28" s="1422"/>
      <c r="AY28" s="1423"/>
      <c r="AZ28" s="1424"/>
      <c r="BA28" s="1425"/>
      <c r="BB28" s="1426" t="s">
        <v>545</v>
      </c>
      <c r="BC28" s="1427"/>
      <c r="BD28" s="1427"/>
      <c r="BE28" s="1427"/>
      <c r="BF28" s="1428"/>
    </row>
    <row r="29" spans="2:58" ht="20.25" customHeight="1" x14ac:dyDescent="0.15">
      <c r="B29" s="1326"/>
      <c r="C29" s="1432"/>
      <c r="D29" s="1433"/>
      <c r="E29" s="1434"/>
      <c r="F29" s="189"/>
      <c r="G29" s="1337"/>
      <c r="H29" s="1341"/>
      <c r="I29" s="1342"/>
      <c r="J29" s="1342"/>
      <c r="K29" s="1343"/>
      <c r="L29" s="1347"/>
      <c r="M29" s="1348"/>
      <c r="N29" s="1348"/>
      <c r="O29" s="1349"/>
      <c r="P29" s="1393" t="s">
        <v>538</v>
      </c>
      <c r="Q29" s="1394"/>
      <c r="R29" s="1395"/>
      <c r="S29" s="190">
        <f>IF(S28="","",VLOOKUP(S28,'【記載例】シフト記号表（勤務時間帯）'!$C$6:$K$35,9,FALSE))</f>
        <v>8</v>
      </c>
      <c r="T29" s="191" t="str">
        <f>IF(T28="","",VLOOKUP(T28,'【記載例】シフト記号表（勤務時間帯）'!$C$6:$K$35,9,FALSE))</f>
        <v/>
      </c>
      <c r="U29" s="191" t="str">
        <f>IF(U28="","",VLOOKUP(U28,'【記載例】シフト記号表（勤務時間帯）'!$C$6:$K$35,9,FALSE))</f>
        <v/>
      </c>
      <c r="V29" s="191" t="str">
        <f>IF(V28="","",VLOOKUP(V28,'【記載例】シフト記号表（勤務時間帯）'!$C$6:$K$35,9,FALSE))</f>
        <v/>
      </c>
      <c r="W29" s="191" t="str">
        <f>IF(W28="","",VLOOKUP(W28,'【記載例】シフト記号表（勤務時間帯）'!$C$6:$K$35,9,FALSE))</f>
        <v/>
      </c>
      <c r="X29" s="191" t="str">
        <f>IF(X28="","",VLOOKUP(X28,'【記載例】シフト記号表（勤務時間帯）'!$C$6:$K$35,9,FALSE))</f>
        <v/>
      </c>
      <c r="Y29" s="192">
        <f>IF(Y28="","",VLOOKUP(Y28,'【記載例】シフト記号表（勤務時間帯）'!$C$6:$K$35,9,FALSE))</f>
        <v>8</v>
      </c>
      <c r="Z29" s="190">
        <f>IF(Z28="","",VLOOKUP(Z28,'【記載例】シフト記号表（勤務時間帯）'!$C$6:$K$35,9,FALSE))</f>
        <v>8</v>
      </c>
      <c r="AA29" s="191" t="str">
        <f>IF(AA28="","",VLOOKUP(AA28,'【記載例】シフト記号表（勤務時間帯）'!$C$6:$K$35,9,FALSE))</f>
        <v/>
      </c>
      <c r="AB29" s="191" t="str">
        <f>IF(AB28="","",VLOOKUP(AB28,'【記載例】シフト記号表（勤務時間帯）'!$C$6:$K$35,9,FALSE))</f>
        <v/>
      </c>
      <c r="AC29" s="191" t="str">
        <f>IF(AC28="","",VLOOKUP(AC28,'【記載例】シフト記号表（勤務時間帯）'!$C$6:$K$35,9,FALSE))</f>
        <v/>
      </c>
      <c r="AD29" s="191" t="str">
        <f>IF(AD28="","",VLOOKUP(AD28,'【記載例】シフト記号表（勤務時間帯）'!$C$6:$K$35,9,FALSE))</f>
        <v/>
      </c>
      <c r="AE29" s="191" t="str">
        <f>IF(AE28="","",VLOOKUP(AE28,'【記載例】シフト記号表（勤務時間帯）'!$C$6:$K$35,9,FALSE))</f>
        <v/>
      </c>
      <c r="AF29" s="192">
        <f>IF(AF28="","",VLOOKUP(AF28,'【記載例】シフト記号表（勤務時間帯）'!$C$6:$K$35,9,FALSE))</f>
        <v>8</v>
      </c>
      <c r="AG29" s="190">
        <f>IF(AG28="","",VLOOKUP(AG28,'【記載例】シフト記号表（勤務時間帯）'!$C$6:$K$35,9,FALSE))</f>
        <v>8</v>
      </c>
      <c r="AH29" s="191" t="str">
        <f>IF(AH28="","",VLOOKUP(AH28,'【記載例】シフト記号表（勤務時間帯）'!$C$6:$K$35,9,FALSE))</f>
        <v/>
      </c>
      <c r="AI29" s="191" t="str">
        <f>IF(AI28="","",VLOOKUP(AI28,'【記載例】シフト記号表（勤務時間帯）'!$C$6:$K$35,9,FALSE))</f>
        <v/>
      </c>
      <c r="AJ29" s="191" t="str">
        <f>IF(AJ28="","",VLOOKUP(AJ28,'【記載例】シフト記号表（勤務時間帯）'!$C$6:$K$35,9,FALSE))</f>
        <v/>
      </c>
      <c r="AK29" s="191" t="str">
        <f>IF(AK28="","",VLOOKUP(AK28,'【記載例】シフト記号表（勤務時間帯）'!$C$6:$K$35,9,FALSE))</f>
        <v/>
      </c>
      <c r="AL29" s="191" t="str">
        <f>IF(AL28="","",VLOOKUP(AL28,'【記載例】シフト記号表（勤務時間帯）'!$C$6:$K$35,9,FALSE))</f>
        <v/>
      </c>
      <c r="AM29" s="192">
        <f>IF(AM28="","",VLOOKUP(AM28,'【記載例】シフト記号表（勤務時間帯）'!$C$6:$K$35,9,FALSE))</f>
        <v>8</v>
      </c>
      <c r="AN29" s="190">
        <f>IF(AN28="","",VLOOKUP(AN28,'【記載例】シフト記号表（勤務時間帯）'!$C$6:$K$35,9,FALSE))</f>
        <v>8</v>
      </c>
      <c r="AO29" s="191" t="str">
        <f>IF(AO28="","",VLOOKUP(AO28,'【記載例】シフト記号表（勤務時間帯）'!$C$6:$K$35,9,FALSE))</f>
        <v/>
      </c>
      <c r="AP29" s="191" t="str">
        <f>IF(AP28="","",VLOOKUP(AP28,'【記載例】シフト記号表（勤務時間帯）'!$C$6:$K$35,9,FALSE))</f>
        <v/>
      </c>
      <c r="AQ29" s="191" t="str">
        <f>IF(AQ28="","",VLOOKUP(AQ28,'【記載例】シフト記号表（勤務時間帯）'!$C$6:$K$35,9,FALSE))</f>
        <v/>
      </c>
      <c r="AR29" s="191" t="str">
        <f>IF(AR28="","",VLOOKUP(AR28,'【記載例】シフト記号表（勤務時間帯）'!$C$6:$K$35,9,FALSE))</f>
        <v/>
      </c>
      <c r="AS29" s="191" t="str">
        <f>IF(AS28="","",VLOOKUP(AS28,'【記載例】シフト記号表（勤務時間帯）'!$C$6:$K$35,9,FALSE))</f>
        <v/>
      </c>
      <c r="AT29" s="192">
        <f>IF(AT28="","",VLOOKUP(AT28,'【記載例】シフト記号表（勤務時間帯）'!$C$6:$K$35,9,FALSE))</f>
        <v>8</v>
      </c>
      <c r="AU29" s="190" t="str">
        <f>IF(AU28="","",VLOOKUP(AU28,'【記載例】シフト記号表（勤務時間帯）'!$C$6:$K$35,9,FALSE))</f>
        <v/>
      </c>
      <c r="AV29" s="191" t="str">
        <f>IF(AV28="","",VLOOKUP(AV28,'【記載例】シフト記号表（勤務時間帯）'!$C$6:$K$35,9,FALSE))</f>
        <v/>
      </c>
      <c r="AW29" s="191" t="str">
        <f>IF(AW28="","",VLOOKUP(AW28,'【記載例】シフト記号表（勤務時間帯）'!$C$6:$K$35,9,FALSE))</f>
        <v/>
      </c>
      <c r="AX29" s="1396">
        <f>IF($BB$3="４週",SUM(S29:AT29),IF($BB$3="暦月",SUM(S29:AW29),""))</f>
        <v>64</v>
      </c>
      <c r="AY29" s="1397"/>
      <c r="AZ29" s="1398">
        <f>IF($BB$3="４週",AX29/4,IF($BB$3="暦月",【記載例】勤務形態一覧表!AX29/(【記載例】勤務形態一覧表!$BB$8/7),""))</f>
        <v>16</v>
      </c>
      <c r="BA29" s="1399"/>
      <c r="BB29" s="1387"/>
      <c r="BC29" s="1388"/>
      <c r="BD29" s="1388"/>
      <c r="BE29" s="1388"/>
      <c r="BF29" s="1389"/>
    </row>
    <row r="30" spans="2:58" ht="20.25" customHeight="1" x14ac:dyDescent="0.15">
      <c r="B30" s="1326"/>
      <c r="C30" s="1435"/>
      <c r="D30" s="1436"/>
      <c r="E30" s="1437"/>
      <c r="F30" s="189" t="str">
        <f>C28</f>
        <v>生活相談員</v>
      </c>
      <c r="G30" s="1411"/>
      <c r="H30" s="1341"/>
      <c r="I30" s="1342"/>
      <c r="J30" s="1342"/>
      <c r="K30" s="1343"/>
      <c r="L30" s="1416"/>
      <c r="M30" s="1417"/>
      <c r="N30" s="1417"/>
      <c r="O30" s="1418"/>
      <c r="P30" s="1400" t="s">
        <v>539</v>
      </c>
      <c r="Q30" s="1401"/>
      <c r="R30" s="1402"/>
      <c r="S30" s="194">
        <f>IF(S28="","",VLOOKUP(S28,'【記載例】シフト記号表（勤務時間帯）'!$C$6:$U$35,19,FALSE))</f>
        <v>7</v>
      </c>
      <c r="T30" s="195" t="str">
        <f>IF(T28="","",VLOOKUP(T28,'【記載例】シフト記号表（勤務時間帯）'!$C$6:$U$35,19,FALSE))</f>
        <v/>
      </c>
      <c r="U30" s="195" t="str">
        <f>IF(U28="","",VLOOKUP(U28,'【記載例】シフト記号表（勤務時間帯）'!$C$6:$U$35,19,FALSE))</f>
        <v/>
      </c>
      <c r="V30" s="195" t="str">
        <f>IF(V28="","",VLOOKUP(V28,'【記載例】シフト記号表（勤務時間帯）'!$C$6:$U$35,19,FALSE))</f>
        <v/>
      </c>
      <c r="W30" s="195" t="str">
        <f>IF(W28="","",VLOOKUP(W28,'【記載例】シフト記号表（勤務時間帯）'!$C$6:$U$35,19,FALSE))</f>
        <v/>
      </c>
      <c r="X30" s="195" t="str">
        <f>IF(X28="","",VLOOKUP(X28,'【記載例】シフト記号表（勤務時間帯）'!$C$6:$U$35,19,FALSE))</f>
        <v/>
      </c>
      <c r="Y30" s="196">
        <f>IF(Y28="","",VLOOKUP(Y28,'【記載例】シフト記号表（勤務時間帯）'!$C$6:$U$35,19,FALSE))</f>
        <v>7</v>
      </c>
      <c r="Z30" s="194">
        <f>IF(Z28="","",VLOOKUP(Z28,'【記載例】シフト記号表（勤務時間帯）'!$C$6:$U$35,19,FALSE))</f>
        <v>7</v>
      </c>
      <c r="AA30" s="195" t="str">
        <f>IF(AA28="","",VLOOKUP(AA28,'【記載例】シフト記号表（勤務時間帯）'!$C$6:$U$35,19,FALSE))</f>
        <v/>
      </c>
      <c r="AB30" s="195" t="str">
        <f>IF(AB28="","",VLOOKUP(AB28,'【記載例】シフト記号表（勤務時間帯）'!$C$6:$U$35,19,FALSE))</f>
        <v/>
      </c>
      <c r="AC30" s="195" t="str">
        <f>IF(AC28="","",VLOOKUP(AC28,'【記載例】シフト記号表（勤務時間帯）'!$C$6:$U$35,19,FALSE))</f>
        <v/>
      </c>
      <c r="AD30" s="195" t="str">
        <f>IF(AD28="","",VLOOKUP(AD28,'【記載例】シフト記号表（勤務時間帯）'!$C$6:$U$35,19,FALSE))</f>
        <v/>
      </c>
      <c r="AE30" s="195" t="str">
        <f>IF(AE28="","",VLOOKUP(AE28,'【記載例】シフト記号表（勤務時間帯）'!$C$6:$U$35,19,FALSE))</f>
        <v/>
      </c>
      <c r="AF30" s="196">
        <f>IF(AF28="","",VLOOKUP(AF28,'【記載例】シフト記号表（勤務時間帯）'!$C$6:$U$35,19,FALSE))</f>
        <v>7</v>
      </c>
      <c r="AG30" s="194">
        <f>IF(AG28="","",VLOOKUP(AG28,'【記載例】シフト記号表（勤務時間帯）'!$C$6:$U$35,19,FALSE))</f>
        <v>7</v>
      </c>
      <c r="AH30" s="195" t="str">
        <f>IF(AH28="","",VLOOKUP(AH28,'【記載例】シフト記号表（勤務時間帯）'!$C$6:$U$35,19,FALSE))</f>
        <v/>
      </c>
      <c r="AI30" s="195" t="str">
        <f>IF(AI28="","",VLOOKUP(AI28,'【記載例】シフト記号表（勤務時間帯）'!$C$6:$U$35,19,FALSE))</f>
        <v/>
      </c>
      <c r="AJ30" s="195" t="str">
        <f>IF(AJ28="","",VLOOKUP(AJ28,'【記載例】シフト記号表（勤務時間帯）'!$C$6:$U$35,19,FALSE))</f>
        <v/>
      </c>
      <c r="AK30" s="195" t="str">
        <f>IF(AK28="","",VLOOKUP(AK28,'【記載例】シフト記号表（勤務時間帯）'!$C$6:$U$35,19,FALSE))</f>
        <v/>
      </c>
      <c r="AL30" s="195" t="str">
        <f>IF(AL28="","",VLOOKUP(AL28,'【記載例】シフト記号表（勤務時間帯）'!$C$6:$U$35,19,FALSE))</f>
        <v/>
      </c>
      <c r="AM30" s="196">
        <f>IF(AM28="","",VLOOKUP(AM28,'【記載例】シフト記号表（勤務時間帯）'!$C$6:$U$35,19,FALSE))</f>
        <v>7</v>
      </c>
      <c r="AN30" s="194">
        <f>IF(AN28="","",VLOOKUP(AN28,'【記載例】シフト記号表（勤務時間帯）'!$C$6:$U$35,19,FALSE))</f>
        <v>7</v>
      </c>
      <c r="AO30" s="195" t="str">
        <f>IF(AO28="","",VLOOKUP(AO28,'【記載例】シフト記号表（勤務時間帯）'!$C$6:$U$35,19,FALSE))</f>
        <v/>
      </c>
      <c r="AP30" s="195" t="str">
        <f>IF(AP28="","",VLOOKUP(AP28,'【記載例】シフト記号表（勤務時間帯）'!$C$6:$U$35,19,FALSE))</f>
        <v/>
      </c>
      <c r="AQ30" s="195" t="str">
        <f>IF(AQ28="","",VLOOKUP(AQ28,'【記載例】シフト記号表（勤務時間帯）'!$C$6:$U$35,19,FALSE))</f>
        <v/>
      </c>
      <c r="AR30" s="195" t="str">
        <f>IF(AR28="","",VLOOKUP(AR28,'【記載例】シフト記号表（勤務時間帯）'!$C$6:$U$35,19,FALSE))</f>
        <v/>
      </c>
      <c r="AS30" s="195" t="str">
        <f>IF(AS28="","",VLOOKUP(AS28,'【記載例】シフト記号表（勤務時間帯）'!$C$6:$U$35,19,FALSE))</f>
        <v/>
      </c>
      <c r="AT30" s="196">
        <f>IF(AT28="","",VLOOKUP(AT28,'【記載例】シフト記号表（勤務時間帯）'!$C$6:$U$35,19,FALSE))</f>
        <v>7</v>
      </c>
      <c r="AU30" s="194" t="str">
        <f>IF(AU28="","",VLOOKUP(AU28,'【記載例】シフト記号表（勤務時間帯）'!$C$6:$U$35,19,FALSE))</f>
        <v/>
      </c>
      <c r="AV30" s="195" t="str">
        <f>IF(AV28="","",VLOOKUP(AV28,'【記載例】シフト記号表（勤務時間帯）'!$C$6:$U$35,19,FALSE))</f>
        <v/>
      </c>
      <c r="AW30" s="195" t="str">
        <f>IF(AW28="","",VLOOKUP(AW28,'【記載例】シフト記号表（勤務時間帯）'!$C$6:$U$35,19,FALSE))</f>
        <v/>
      </c>
      <c r="AX30" s="1403">
        <f>IF($BB$3="４週",SUM(S30:AT30),IF($BB$3="暦月",SUM(S30:AW30),""))</f>
        <v>56</v>
      </c>
      <c r="AY30" s="1404"/>
      <c r="AZ30" s="1405">
        <f>IF($BB$3="４週",AX30/4,IF($BB$3="暦月",【記載例】勤務形態一覧表!AX30/(【記載例】勤務形態一覧表!$BB$8/7),""))</f>
        <v>14</v>
      </c>
      <c r="BA30" s="1406"/>
      <c r="BB30" s="1390"/>
      <c r="BC30" s="1391"/>
      <c r="BD30" s="1391"/>
      <c r="BE30" s="1391"/>
      <c r="BF30" s="1392"/>
    </row>
    <row r="31" spans="2:58" ht="20.25" customHeight="1" x14ac:dyDescent="0.15">
      <c r="B31" s="1326">
        <f>B28+1</f>
        <v>4</v>
      </c>
      <c r="C31" s="1429" t="s">
        <v>549</v>
      </c>
      <c r="D31" s="1430"/>
      <c r="E31" s="1431"/>
      <c r="F31" s="197"/>
      <c r="G31" s="1410" t="s">
        <v>543</v>
      </c>
      <c r="H31" s="1412" t="s">
        <v>546</v>
      </c>
      <c r="I31" s="1342"/>
      <c r="J31" s="1342"/>
      <c r="K31" s="1343"/>
      <c r="L31" s="1413" t="s">
        <v>547</v>
      </c>
      <c r="M31" s="1414"/>
      <c r="N31" s="1414"/>
      <c r="O31" s="1415"/>
      <c r="P31" s="1419" t="s">
        <v>553</v>
      </c>
      <c r="Q31" s="1420"/>
      <c r="R31" s="1421"/>
      <c r="S31" s="186" t="s">
        <v>572</v>
      </c>
      <c r="T31" s="187"/>
      <c r="U31" s="187" t="s">
        <v>572</v>
      </c>
      <c r="V31" s="187" t="s">
        <v>754</v>
      </c>
      <c r="W31" s="187"/>
      <c r="X31" s="187" t="s">
        <v>572</v>
      </c>
      <c r="Y31" s="188"/>
      <c r="Z31" s="186" t="s">
        <v>572</v>
      </c>
      <c r="AA31" s="187"/>
      <c r="AB31" s="187" t="s">
        <v>755</v>
      </c>
      <c r="AC31" s="187" t="s">
        <v>754</v>
      </c>
      <c r="AD31" s="187"/>
      <c r="AE31" s="187" t="s">
        <v>754</v>
      </c>
      <c r="AF31" s="188"/>
      <c r="AG31" s="186" t="s">
        <v>754</v>
      </c>
      <c r="AH31" s="187"/>
      <c r="AI31" s="187" t="s">
        <v>572</v>
      </c>
      <c r="AJ31" s="187" t="s">
        <v>572</v>
      </c>
      <c r="AK31" s="187"/>
      <c r="AL31" s="187" t="s">
        <v>572</v>
      </c>
      <c r="AM31" s="188"/>
      <c r="AN31" s="186" t="s">
        <v>572</v>
      </c>
      <c r="AO31" s="187"/>
      <c r="AP31" s="187" t="s">
        <v>756</v>
      </c>
      <c r="AQ31" s="187" t="s">
        <v>754</v>
      </c>
      <c r="AR31" s="187"/>
      <c r="AS31" s="187" t="s">
        <v>756</v>
      </c>
      <c r="AT31" s="188"/>
      <c r="AU31" s="186"/>
      <c r="AV31" s="187"/>
      <c r="AW31" s="187"/>
      <c r="AX31" s="1422"/>
      <c r="AY31" s="1423"/>
      <c r="AZ31" s="1424"/>
      <c r="BA31" s="1425"/>
      <c r="BB31" s="1426" t="s">
        <v>548</v>
      </c>
      <c r="BC31" s="1427"/>
      <c r="BD31" s="1427"/>
      <c r="BE31" s="1427"/>
      <c r="BF31" s="1428"/>
    </row>
    <row r="32" spans="2:58" ht="20.25" customHeight="1" x14ac:dyDescent="0.15">
      <c r="B32" s="1326"/>
      <c r="C32" s="1432"/>
      <c r="D32" s="1433"/>
      <c r="E32" s="1434"/>
      <c r="F32" s="189"/>
      <c r="G32" s="1337"/>
      <c r="H32" s="1341"/>
      <c r="I32" s="1342"/>
      <c r="J32" s="1342"/>
      <c r="K32" s="1343"/>
      <c r="L32" s="1347"/>
      <c r="M32" s="1348"/>
      <c r="N32" s="1348"/>
      <c r="O32" s="1349"/>
      <c r="P32" s="1393" t="s">
        <v>538</v>
      </c>
      <c r="Q32" s="1394"/>
      <c r="R32" s="1395"/>
      <c r="S32" s="190">
        <f>IF(S31="","",VLOOKUP(S31,'【記載例】シフト記号表（勤務時間帯）'!$C$6:$K$35,9,FALSE))</f>
        <v>4</v>
      </c>
      <c r="T32" s="191" t="str">
        <f>IF(T31="","",VLOOKUP(T31,'【記載例】シフト記号表（勤務時間帯）'!$C$6:$K$35,9,FALSE))</f>
        <v/>
      </c>
      <c r="U32" s="191">
        <f>IF(U31="","",VLOOKUP(U31,'【記載例】シフト記号表（勤務時間帯）'!$C$6:$K$35,9,FALSE))</f>
        <v>4</v>
      </c>
      <c r="V32" s="191">
        <f>IF(V31="","",VLOOKUP(V31,'【記載例】シフト記号表（勤務時間帯）'!$C$6:$K$35,9,FALSE))</f>
        <v>4</v>
      </c>
      <c r="W32" s="191" t="str">
        <f>IF(W31="","",VLOOKUP(W31,'【記載例】シフト記号表（勤務時間帯）'!$C$6:$K$35,9,FALSE))</f>
        <v/>
      </c>
      <c r="X32" s="191">
        <f>IF(X31="","",VLOOKUP(X31,'【記載例】シフト記号表（勤務時間帯）'!$C$6:$K$35,9,FALSE))</f>
        <v>4</v>
      </c>
      <c r="Y32" s="192" t="str">
        <f>IF(Y31="","",VLOOKUP(Y31,'【記載例】シフト記号表（勤務時間帯）'!$C$6:$K$35,9,FALSE))</f>
        <v/>
      </c>
      <c r="Z32" s="190">
        <f>IF(Z31="","",VLOOKUP(Z31,'【記載例】シフト記号表（勤務時間帯）'!$C$6:$K$35,9,FALSE))</f>
        <v>4</v>
      </c>
      <c r="AA32" s="191" t="str">
        <f>IF(AA31="","",VLOOKUP(AA31,'【記載例】シフト記号表（勤務時間帯）'!$C$6:$K$35,9,FALSE))</f>
        <v/>
      </c>
      <c r="AB32" s="191">
        <f>IF(AB31="","",VLOOKUP(AB31,'【記載例】シフト記号表（勤務時間帯）'!$C$6:$K$35,9,FALSE))</f>
        <v>4</v>
      </c>
      <c r="AC32" s="191">
        <f>IF(AC31="","",VLOOKUP(AC31,'【記載例】シフト記号表（勤務時間帯）'!$C$6:$K$35,9,FALSE))</f>
        <v>4</v>
      </c>
      <c r="AD32" s="191" t="str">
        <f>IF(AD31="","",VLOOKUP(AD31,'【記載例】シフト記号表（勤務時間帯）'!$C$6:$K$35,9,FALSE))</f>
        <v/>
      </c>
      <c r="AE32" s="191">
        <f>IF(AE31="","",VLOOKUP(AE31,'【記載例】シフト記号表（勤務時間帯）'!$C$6:$K$35,9,FALSE))</f>
        <v>4</v>
      </c>
      <c r="AF32" s="192" t="str">
        <f>IF(AF31="","",VLOOKUP(AF31,'【記載例】シフト記号表（勤務時間帯）'!$C$6:$K$35,9,FALSE))</f>
        <v/>
      </c>
      <c r="AG32" s="190">
        <f>IF(AG31="","",VLOOKUP(AG31,'【記載例】シフト記号表（勤務時間帯）'!$C$6:$K$35,9,FALSE))</f>
        <v>4</v>
      </c>
      <c r="AH32" s="191" t="str">
        <f>IF(AH31="","",VLOOKUP(AH31,'【記載例】シフト記号表（勤務時間帯）'!$C$6:$K$35,9,FALSE))</f>
        <v/>
      </c>
      <c r="AI32" s="191">
        <f>IF(AI31="","",VLOOKUP(AI31,'【記載例】シフト記号表（勤務時間帯）'!$C$6:$K$35,9,FALSE))</f>
        <v>4</v>
      </c>
      <c r="AJ32" s="191">
        <f>IF(AJ31="","",VLOOKUP(AJ31,'【記載例】シフト記号表（勤務時間帯）'!$C$6:$K$35,9,FALSE))</f>
        <v>4</v>
      </c>
      <c r="AK32" s="191" t="str">
        <f>IF(AK31="","",VLOOKUP(AK31,'【記載例】シフト記号表（勤務時間帯）'!$C$6:$K$35,9,FALSE))</f>
        <v/>
      </c>
      <c r="AL32" s="191">
        <f>IF(AL31="","",VLOOKUP(AL31,'【記載例】シフト記号表（勤務時間帯）'!$C$6:$K$35,9,FALSE))</f>
        <v>4</v>
      </c>
      <c r="AM32" s="192" t="str">
        <f>IF(AM31="","",VLOOKUP(AM31,'【記載例】シフト記号表（勤務時間帯）'!$C$6:$K$35,9,FALSE))</f>
        <v/>
      </c>
      <c r="AN32" s="190">
        <f>IF(AN31="","",VLOOKUP(AN31,'【記載例】シフト記号表（勤務時間帯）'!$C$6:$K$35,9,FALSE))</f>
        <v>4</v>
      </c>
      <c r="AO32" s="191" t="str">
        <f>IF(AO31="","",VLOOKUP(AO31,'【記載例】シフト記号表（勤務時間帯）'!$C$6:$K$35,9,FALSE))</f>
        <v/>
      </c>
      <c r="AP32" s="191">
        <f>IF(AP31="","",VLOOKUP(AP31,'【記載例】シフト記号表（勤務時間帯）'!$C$6:$K$35,9,FALSE))</f>
        <v>4</v>
      </c>
      <c r="AQ32" s="191">
        <f>IF(AQ31="","",VLOOKUP(AQ31,'【記載例】シフト記号表（勤務時間帯）'!$C$6:$K$35,9,FALSE))</f>
        <v>4</v>
      </c>
      <c r="AR32" s="191" t="str">
        <f>IF(AR31="","",VLOOKUP(AR31,'【記載例】シフト記号表（勤務時間帯）'!$C$6:$K$35,9,FALSE))</f>
        <v/>
      </c>
      <c r="AS32" s="191">
        <f>IF(AS31="","",VLOOKUP(AS31,'【記載例】シフト記号表（勤務時間帯）'!$C$6:$K$35,9,FALSE))</f>
        <v>4</v>
      </c>
      <c r="AT32" s="192" t="str">
        <f>IF(AT31="","",VLOOKUP(AT31,'【記載例】シフト記号表（勤務時間帯）'!$C$6:$K$35,9,FALSE))</f>
        <v/>
      </c>
      <c r="AU32" s="190" t="str">
        <f>IF(AU31="","",VLOOKUP(AU31,'【記載例】シフト記号表（勤務時間帯）'!$C$6:$K$35,9,FALSE))</f>
        <v/>
      </c>
      <c r="AV32" s="191" t="str">
        <f>IF(AV31="","",VLOOKUP(AV31,'【記載例】シフト記号表（勤務時間帯）'!$C$6:$K$35,9,FALSE))</f>
        <v/>
      </c>
      <c r="AW32" s="191" t="str">
        <f>IF(AW31="","",VLOOKUP(AW31,'【記載例】シフト記号表（勤務時間帯）'!$C$6:$K$35,9,FALSE))</f>
        <v/>
      </c>
      <c r="AX32" s="1396">
        <f>IF($BB$3="４週",SUM(S32:AT32),IF($BB$3="暦月",SUM(S32:AW32),""))</f>
        <v>64</v>
      </c>
      <c r="AY32" s="1397"/>
      <c r="AZ32" s="1398">
        <f>IF($BB$3="４週",AX32/4,IF($BB$3="暦月",【記載例】勤務形態一覧表!AX32/(【記載例】勤務形態一覧表!$BB$8/7),""))</f>
        <v>16</v>
      </c>
      <c r="BA32" s="1399"/>
      <c r="BB32" s="1387"/>
      <c r="BC32" s="1388"/>
      <c r="BD32" s="1388"/>
      <c r="BE32" s="1388"/>
      <c r="BF32" s="1389"/>
    </row>
    <row r="33" spans="2:58" ht="20.25" customHeight="1" x14ac:dyDescent="0.15">
      <c r="B33" s="1326"/>
      <c r="C33" s="1435"/>
      <c r="D33" s="1436"/>
      <c r="E33" s="1437"/>
      <c r="F33" s="189" t="str">
        <f>C31</f>
        <v>看護職員</v>
      </c>
      <c r="G33" s="1411"/>
      <c r="H33" s="1341"/>
      <c r="I33" s="1342"/>
      <c r="J33" s="1342"/>
      <c r="K33" s="1343"/>
      <c r="L33" s="1416"/>
      <c r="M33" s="1417"/>
      <c r="N33" s="1417"/>
      <c r="O33" s="1418"/>
      <c r="P33" s="1400" t="s">
        <v>539</v>
      </c>
      <c r="Q33" s="1401"/>
      <c r="R33" s="1402"/>
      <c r="S33" s="194">
        <f>IF(S31="","",VLOOKUP(S31,'【記載例】シフト記号表（勤務時間帯）'!$C$6:$U$35,19,FALSE))</f>
        <v>4</v>
      </c>
      <c r="T33" s="195" t="str">
        <f>IF(T31="","",VLOOKUP(T31,'【記載例】シフト記号表（勤務時間帯）'!$C$6:$U$35,19,FALSE))</f>
        <v/>
      </c>
      <c r="U33" s="195">
        <f>IF(U31="","",VLOOKUP(U31,'【記載例】シフト記号表（勤務時間帯）'!$C$6:$U$35,19,FALSE))</f>
        <v>4</v>
      </c>
      <c r="V33" s="195">
        <f>IF(V31="","",VLOOKUP(V31,'【記載例】シフト記号表（勤務時間帯）'!$C$6:$U$35,19,FALSE))</f>
        <v>4</v>
      </c>
      <c r="W33" s="195" t="str">
        <f>IF(W31="","",VLOOKUP(W31,'【記載例】シフト記号表（勤務時間帯）'!$C$6:$U$35,19,FALSE))</f>
        <v/>
      </c>
      <c r="X33" s="195">
        <f>IF(X31="","",VLOOKUP(X31,'【記載例】シフト記号表（勤務時間帯）'!$C$6:$U$35,19,FALSE))</f>
        <v>4</v>
      </c>
      <c r="Y33" s="196" t="str">
        <f>IF(Y31="","",VLOOKUP(Y31,'【記載例】シフト記号表（勤務時間帯）'!$C$6:$U$35,19,FALSE))</f>
        <v/>
      </c>
      <c r="Z33" s="194">
        <f>IF(Z31="","",VLOOKUP(Z31,'【記載例】シフト記号表（勤務時間帯）'!$C$6:$U$35,19,FALSE))</f>
        <v>4</v>
      </c>
      <c r="AA33" s="195" t="str">
        <f>IF(AA31="","",VLOOKUP(AA31,'【記載例】シフト記号表（勤務時間帯）'!$C$6:$U$35,19,FALSE))</f>
        <v/>
      </c>
      <c r="AB33" s="195">
        <f>IF(AB31="","",VLOOKUP(AB31,'【記載例】シフト記号表（勤務時間帯）'!$C$6:$U$35,19,FALSE))</f>
        <v>4</v>
      </c>
      <c r="AC33" s="195">
        <f>IF(AC31="","",VLOOKUP(AC31,'【記載例】シフト記号表（勤務時間帯）'!$C$6:$U$35,19,FALSE))</f>
        <v>4</v>
      </c>
      <c r="AD33" s="195" t="str">
        <f>IF(AD31="","",VLOOKUP(AD31,'【記載例】シフト記号表（勤務時間帯）'!$C$6:$U$35,19,FALSE))</f>
        <v/>
      </c>
      <c r="AE33" s="195">
        <f>IF(AE31="","",VLOOKUP(AE31,'【記載例】シフト記号表（勤務時間帯）'!$C$6:$U$35,19,FALSE))</f>
        <v>4</v>
      </c>
      <c r="AF33" s="196" t="str">
        <f>IF(AF31="","",VLOOKUP(AF31,'【記載例】シフト記号表（勤務時間帯）'!$C$6:$U$35,19,FALSE))</f>
        <v/>
      </c>
      <c r="AG33" s="194">
        <f>IF(AG31="","",VLOOKUP(AG31,'【記載例】シフト記号表（勤務時間帯）'!$C$6:$U$35,19,FALSE))</f>
        <v>4</v>
      </c>
      <c r="AH33" s="195" t="str">
        <f>IF(AH31="","",VLOOKUP(AH31,'【記載例】シフト記号表（勤務時間帯）'!$C$6:$U$35,19,FALSE))</f>
        <v/>
      </c>
      <c r="AI33" s="195">
        <f>IF(AI31="","",VLOOKUP(AI31,'【記載例】シフト記号表（勤務時間帯）'!$C$6:$U$35,19,FALSE))</f>
        <v>4</v>
      </c>
      <c r="AJ33" s="195">
        <f>IF(AJ31="","",VLOOKUP(AJ31,'【記載例】シフト記号表（勤務時間帯）'!$C$6:$U$35,19,FALSE))</f>
        <v>4</v>
      </c>
      <c r="AK33" s="195" t="str">
        <f>IF(AK31="","",VLOOKUP(AK31,'【記載例】シフト記号表（勤務時間帯）'!$C$6:$U$35,19,FALSE))</f>
        <v/>
      </c>
      <c r="AL33" s="195">
        <f>IF(AL31="","",VLOOKUP(AL31,'【記載例】シフト記号表（勤務時間帯）'!$C$6:$U$35,19,FALSE))</f>
        <v>4</v>
      </c>
      <c r="AM33" s="196" t="str">
        <f>IF(AM31="","",VLOOKUP(AM31,'【記載例】シフト記号表（勤務時間帯）'!$C$6:$U$35,19,FALSE))</f>
        <v/>
      </c>
      <c r="AN33" s="194">
        <f>IF(AN31="","",VLOOKUP(AN31,'【記載例】シフト記号表（勤務時間帯）'!$C$6:$U$35,19,FALSE))</f>
        <v>4</v>
      </c>
      <c r="AO33" s="195" t="str">
        <f>IF(AO31="","",VLOOKUP(AO31,'【記載例】シフト記号表（勤務時間帯）'!$C$6:$U$35,19,FALSE))</f>
        <v/>
      </c>
      <c r="AP33" s="195">
        <f>IF(AP31="","",VLOOKUP(AP31,'【記載例】シフト記号表（勤務時間帯）'!$C$6:$U$35,19,FALSE))</f>
        <v>4</v>
      </c>
      <c r="AQ33" s="195">
        <f>IF(AQ31="","",VLOOKUP(AQ31,'【記載例】シフト記号表（勤務時間帯）'!$C$6:$U$35,19,FALSE))</f>
        <v>4</v>
      </c>
      <c r="AR33" s="195" t="str">
        <f>IF(AR31="","",VLOOKUP(AR31,'【記載例】シフト記号表（勤務時間帯）'!$C$6:$U$35,19,FALSE))</f>
        <v/>
      </c>
      <c r="AS33" s="195">
        <f>IF(AS31="","",VLOOKUP(AS31,'【記載例】シフト記号表（勤務時間帯）'!$C$6:$U$35,19,FALSE))</f>
        <v>4</v>
      </c>
      <c r="AT33" s="196" t="str">
        <f>IF(AT31="","",VLOOKUP(AT31,'【記載例】シフト記号表（勤務時間帯）'!$C$6:$U$35,19,FALSE))</f>
        <v/>
      </c>
      <c r="AU33" s="194" t="str">
        <f>IF(AU31="","",VLOOKUP(AU31,'【記載例】シフト記号表（勤務時間帯）'!$C$6:$U$35,19,FALSE))</f>
        <v/>
      </c>
      <c r="AV33" s="195" t="str">
        <f>IF(AV31="","",VLOOKUP(AV31,'【記載例】シフト記号表（勤務時間帯）'!$C$6:$U$35,19,FALSE))</f>
        <v/>
      </c>
      <c r="AW33" s="195" t="str">
        <f>IF(AW31="","",VLOOKUP(AW31,'【記載例】シフト記号表（勤務時間帯）'!$C$6:$U$35,19,FALSE))</f>
        <v/>
      </c>
      <c r="AX33" s="1403">
        <f>IF($BB$3="４週",SUM(S33:AT33),IF($BB$3="暦月",SUM(S33:AW33),""))</f>
        <v>64</v>
      </c>
      <c r="AY33" s="1404"/>
      <c r="AZ33" s="1405">
        <f>IF($BB$3="４週",AX33/4,IF($BB$3="暦月",【記載例】勤務形態一覧表!AX33/(【記載例】勤務形態一覧表!$BB$8/7),""))</f>
        <v>16</v>
      </c>
      <c r="BA33" s="1406"/>
      <c r="BB33" s="1390"/>
      <c r="BC33" s="1391"/>
      <c r="BD33" s="1391"/>
      <c r="BE33" s="1391"/>
      <c r="BF33" s="1392"/>
    </row>
    <row r="34" spans="2:58" ht="20.25" customHeight="1" x14ac:dyDescent="0.15">
      <c r="B34" s="1326">
        <f>B31+1</f>
        <v>5</v>
      </c>
      <c r="C34" s="1429" t="s">
        <v>549</v>
      </c>
      <c r="D34" s="1430"/>
      <c r="E34" s="1431"/>
      <c r="F34" s="197"/>
      <c r="G34" s="1410" t="s">
        <v>550</v>
      </c>
      <c r="H34" s="1412" t="s">
        <v>551</v>
      </c>
      <c r="I34" s="1342"/>
      <c r="J34" s="1342"/>
      <c r="K34" s="1343"/>
      <c r="L34" s="1413" t="s">
        <v>552</v>
      </c>
      <c r="M34" s="1414"/>
      <c r="N34" s="1414"/>
      <c r="O34" s="1415"/>
      <c r="P34" s="1419" t="s">
        <v>757</v>
      </c>
      <c r="Q34" s="1420"/>
      <c r="R34" s="1421"/>
      <c r="S34" s="186"/>
      <c r="T34" s="187" t="s">
        <v>756</v>
      </c>
      <c r="U34" s="187"/>
      <c r="V34" s="187"/>
      <c r="W34" s="187" t="s">
        <v>754</v>
      </c>
      <c r="X34" s="187"/>
      <c r="Y34" s="188" t="s">
        <v>755</v>
      </c>
      <c r="Z34" s="186"/>
      <c r="AA34" s="187" t="s">
        <v>756</v>
      </c>
      <c r="AB34" s="187"/>
      <c r="AC34" s="187"/>
      <c r="AD34" s="187" t="s">
        <v>754</v>
      </c>
      <c r="AE34" s="187"/>
      <c r="AF34" s="188" t="s">
        <v>755</v>
      </c>
      <c r="AG34" s="186"/>
      <c r="AH34" s="187" t="s">
        <v>754</v>
      </c>
      <c r="AI34" s="187"/>
      <c r="AJ34" s="187"/>
      <c r="AK34" s="187" t="s">
        <v>754</v>
      </c>
      <c r="AL34" s="187"/>
      <c r="AM34" s="188" t="s">
        <v>755</v>
      </c>
      <c r="AN34" s="186"/>
      <c r="AO34" s="187" t="s">
        <v>756</v>
      </c>
      <c r="AP34" s="187"/>
      <c r="AQ34" s="187"/>
      <c r="AR34" s="187" t="s">
        <v>755</v>
      </c>
      <c r="AS34" s="187"/>
      <c r="AT34" s="188" t="s">
        <v>756</v>
      </c>
      <c r="AU34" s="186"/>
      <c r="AV34" s="187"/>
      <c r="AW34" s="187"/>
      <c r="AX34" s="1422"/>
      <c r="AY34" s="1423"/>
      <c r="AZ34" s="1424"/>
      <c r="BA34" s="1425"/>
      <c r="BB34" s="1426" t="s">
        <v>555</v>
      </c>
      <c r="BC34" s="1427"/>
      <c r="BD34" s="1427"/>
      <c r="BE34" s="1427"/>
      <c r="BF34" s="1428"/>
    </row>
    <row r="35" spans="2:58" ht="20.25" customHeight="1" x14ac:dyDescent="0.15">
      <c r="B35" s="1326"/>
      <c r="C35" s="1432"/>
      <c r="D35" s="1433"/>
      <c r="E35" s="1434"/>
      <c r="F35" s="189"/>
      <c r="G35" s="1337"/>
      <c r="H35" s="1341"/>
      <c r="I35" s="1342"/>
      <c r="J35" s="1342"/>
      <c r="K35" s="1343"/>
      <c r="L35" s="1347"/>
      <c r="M35" s="1348"/>
      <c r="N35" s="1348"/>
      <c r="O35" s="1349"/>
      <c r="P35" s="1393" t="s">
        <v>538</v>
      </c>
      <c r="Q35" s="1394"/>
      <c r="R35" s="1395"/>
      <c r="S35" s="190" t="str">
        <f>IF(S34="","",VLOOKUP(S34,'【記載例】シフト記号表（勤務時間帯）'!$C$6:$K$35,9,FALSE))</f>
        <v/>
      </c>
      <c r="T35" s="191">
        <f>IF(T34="","",VLOOKUP(T34,'【記載例】シフト記号表（勤務時間帯）'!$C$6:$K$35,9,FALSE))</f>
        <v>4</v>
      </c>
      <c r="U35" s="191" t="str">
        <f>IF(U34="","",VLOOKUP(U34,'【記載例】シフト記号表（勤務時間帯）'!$C$6:$K$35,9,FALSE))</f>
        <v/>
      </c>
      <c r="V35" s="191" t="str">
        <f>IF(V34="","",VLOOKUP(V34,'【記載例】シフト記号表（勤務時間帯）'!$C$6:$K$35,9,FALSE))</f>
        <v/>
      </c>
      <c r="W35" s="191">
        <f>IF(W34="","",VLOOKUP(W34,'【記載例】シフト記号表（勤務時間帯）'!$C$6:$K$35,9,FALSE))</f>
        <v>4</v>
      </c>
      <c r="X35" s="191" t="str">
        <f>IF(X34="","",VLOOKUP(X34,'【記載例】シフト記号表（勤務時間帯）'!$C$6:$K$35,9,FALSE))</f>
        <v/>
      </c>
      <c r="Y35" s="192">
        <f>IF(Y34="","",VLOOKUP(Y34,'【記載例】シフト記号表（勤務時間帯）'!$C$6:$K$35,9,FALSE))</f>
        <v>4</v>
      </c>
      <c r="Z35" s="190" t="str">
        <f>IF(Z34="","",VLOOKUP(Z34,'【記載例】シフト記号表（勤務時間帯）'!$C$6:$K$35,9,FALSE))</f>
        <v/>
      </c>
      <c r="AA35" s="191">
        <f>IF(AA34="","",VLOOKUP(AA34,'【記載例】シフト記号表（勤務時間帯）'!$C$6:$K$35,9,FALSE))</f>
        <v>4</v>
      </c>
      <c r="AB35" s="191" t="str">
        <f>IF(AB34="","",VLOOKUP(AB34,'【記載例】シフト記号表（勤務時間帯）'!$C$6:$K$35,9,FALSE))</f>
        <v/>
      </c>
      <c r="AC35" s="191" t="str">
        <f>IF(AC34="","",VLOOKUP(AC34,'【記載例】シフト記号表（勤務時間帯）'!$C$6:$K$35,9,FALSE))</f>
        <v/>
      </c>
      <c r="AD35" s="191">
        <f>IF(AD34="","",VLOOKUP(AD34,'【記載例】シフト記号表（勤務時間帯）'!$C$6:$K$35,9,FALSE))</f>
        <v>4</v>
      </c>
      <c r="AE35" s="191" t="str">
        <f>IF(AE34="","",VLOOKUP(AE34,'【記載例】シフト記号表（勤務時間帯）'!$C$6:$K$35,9,FALSE))</f>
        <v/>
      </c>
      <c r="AF35" s="192">
        <f>IF(AF34="","",VLOOKUP(AF34,'【記載例】シフト記号表（勤務時間帯）'!$C$6:$K$35,9,FALSE))</f>
        <v>4</v>
      </c>
      <c r="AG35" s="190" t="str">
        <f>IF(AG34="","",VLOOKUP(AG34,'【記載例】シフト記号表（勤務時間帯）'!$C$6:$K$35,9,FALSE))</f>
        <v/>
      </c>
      <c r="AH35" s="191">
        <f>IF(AH34="","",VLOOKUP(AH34,'【記載例】シフト記号表（勤務時間帯）'!$C$6:$K$35,9,FALSE))</f>
        <v>4</v>
      </c>
      <c r="AI35" s="191" t="str">
        <f>IF(AI34="","",VLOOKUP(AI34,'【記載例】シフト記号表（勤務時間帯）'!$C$6:$K$35,9,FALSE))</f>
        <v/>
      </c>
      <c r="AJ35" s="191" t="str">
        <f>IF(AJ34="","",VLOOKUP(AJ34,'【記載例】シフト記号表（勤務時間帯）'!$C$6:$K$35,9,FALSE))</f>
        <v/>
      </c>
      <c r="AK35" s="191">
        <f>IF(AK34="","",VLOOKUP(AK34,'【記載例】シフト記号表（勤務時間帯）'!$C$6:$K$35,9,FALSE))</f>
        <v>4</v>
      </c>
      <c r="AL35" s="191" t="str">
        <f>IF(AL34="","",VLOOKUP(AL34,'【記載例】シフト記号表（勤務時間帯）'!$C$6:$K$35,9,FALSE))</f>
        <v/>
      </c>
      <c r="AM35" s="192">
        <f>IF(AM34="","",VLOOKUP(AM34,'【記載例】シフト記号表（勤務時間帯）'!$C$6:$K$35,9,FALSE))</f>
        <v>4</v>
      </c>
      <c r="AN35" s="190" t="str">
        <f>IF(AN34="","",VLOOKUP(AN34,'【記載例】シフト記号表（勤務時間帯）'!$C$6:$K$35,9,FALSE))</f>
        <v/>
      </c>
      <c r="AO35" s="191">
        <f>IF(AO34="","",VLOOKUP(AO34,'【記載例】シフト記号表（勤務時間帯）'!$C$6:$K$35,9,FALSE))</f>
        <v>4</v>
      </c>
      <c r="AP35" s="191" t="str">
        <f>IF(AP34="","",VLOOKUP(AP34,'【記載例】シフト記号表（勤務時間帯）'!$C$6:$K$35,9,FALSE))</f>
        <v/>
      </c>
      <c r="AQ35" s="191" t="str">
        <f>IF(AQ34="","",VLOOKUP(AQ34,'【記載例】シフト記号表（勤務時間帯）'!$C$6:$K$35,9,FALSE))</f>
        <v/>
      </c>
      <c r="AR35" s="191">
        <f>IF(AR34="","",VLOOKUP(AR34,'【記載例】シフト記号表（勤務時間帯）'!$C$6:$K$35,9,FALSE))</f>
        <v>4</v>
      </c>
      <c r="AS35" s="191" t="str">
        <f>IF(AS34="","",VLOOKUP(AS34,'【記載例】シフト記号表（勤務時間帯）'!$C$6:$K$35,9,FALSE))</f>
        <v/>
      </c>
      <c r="AT35" s="192">
        <f>IF(AT34="","",VLOOKUP(AT34,'【記載例】シフト記号表（勤務時間帯）'!$C$6:$K$35,9,FALSE))</f>
        <v>4</v>
      </c>
      <c r="AU35" s="190" t="str">
        <f>IF(AU34="","",VLOOKUP(AU34,'【記載例】シフト記号表（勤務時間帯）'!$C$6:$K$35,9,FALSE))</f>
        <v/>
      </c>
      <c r="AV35" s="191" t="str">
        <f>IF(AV34="","",VLOOKUP(AV34,'【記載例】シフト記号表（勤務時間帯）'!$C$6:$K$35,9,FALSE))</f>
        <v/>
      </c>
      <c r="AW35" s="191" t="str">
        <f>IF(AW34="","",VLOOKUP(AW34,'【記載例】シフト記号表（勤務時間帯）'!$C$6:$K$35,9,FALSE))</f>
        <v/>
      </c>
      <c r="AX35" s="1396">
        <f>IF($BB$3="４週",SUM(S35:AT35),IF($BB$3="暦月",SUM(S35:AW35),""))</f>
        <v>48</v>
      </c>
      <c r="AY35" s="1397"/>
      <c r="AZ35" s="1398">
        <f>IF($BB$3="４週",AX35/4,IF($BB$3="暦月",【記載例】勤務形態一覧表!AX35/(【記載例】勤務形態一覧表!$BB$8/7),""))</f>
        <v>12</v>
      </c>
      <c r="BA35" s="1399"/>
      <c r="BB35" s="1387"/>
      <c r="BC35" s="1388"/>
      <c r="BD35" s="1388"/>
      <c r="BE35" s="1388"/>
      <c r="BF35" s="1389"/>
    </row>
    <row r="36" spans="2:58" ht="20.25" customHeight="1" x14ac:dyDescent="0.15">
      <c r="B36" s="1326"/>
      <c r="C36" s="1435"/>
      <c r="D36" s="1436"/>
      <c r="E36" s="1437"/>
      <c r="F36" s="189" t="str">
        <f>C34</f>
        <v>看護職員</v>
      </c>
      <c r="G36" s="1411"/>
      <c r="H36" s="1341"/>
      <c r="I36" s="1342"/>
      <c r="J36" s="1342"/>
      <c r="K36" s="1343"/>
      <c r="L36" s="1416"/>
      <c r="M36" s="1417"/>
      <c r="N36" s="1417"/>
      <c r="O36" s="1418"/>
      <c r="P36" s="1400" t="s">
        <v>539</v>
      </c>
      <c r="Q36" s="1401"/>
      <c r="R36" s="1402"/>
      <c r="S36" s="194" t="str">
        <f>IF(S34="","",VLOOKUP(S34,'【記載例】シフト記号表（勤務時間帯）'!$C$6:$U$35,19,FALSE))</f>
        <v/>
      </c>
      <c r="T36" s="195">
        <f>IF(T34="","",VLOOKUP(T34,'【記載例】シフト記号表（勤務時間帯）'!$C$6:$U$35,19,FALSE))</f>
        <v>4</v>
      </c>
      <c r="U36" s="195" t="str">
        <f>IF(U34="","",VLOOKUP(U34,'【記載例】シフト記号表（勤務時間帯）'!$C$6:$U$35,19,FALSE))</f>
        <v/>
      </c>
      <c r="V36" s="195" t="str">
        <f>IF(V34="","",VLOOKUP(V34,'【記載例】シフト記号表（勤務時間帯）'!$C$6:$U$35,19,FALSE))</f>
        <v/>
      </c>
      <c r="W36" s="195">
        <f>IF(W34="","",VLOOKUP(W34,'【記載例】シフト記号表（勤務時間帯）'!$C$6:$U$35,19,FALSE))</f>
        <v>4</v>
      </c>
      <c r="X36" s="195" t="str">
        <f>IF(X34="","",VLOOKUP(X34,'【記載例】シフト記号表（勤務時間帯）'!$C$6:$U$35,19,FALSE))</f>
        <v/>
      </c>
      <c r="Y36" s="196">
        <f>IF(Y34="","",VLOOKUP(Y34,'【記載例】シフト記号表（勤務時間帯）'!$C$6:$U$35,19,FALSE))</f>
        <v>4</v>
      </c>
      <c r="Z36" s="194" t="str">
        <f>IF(Z34="","",VLOOKUP(Z34,'【記載例】シフト記号表（勤務時間帯）'!$C$6:$U$35,19,FALSE))</f>
        <v/>
      </c>
      <c r="AA36" s="195">
        <f>IF(AA34="","",VLOOKUP(AA34,'【記載例】シフト記号表（勤務時間帯）'!$C$6:$U$35,19,FALSE))</f>
        <v>4</v>
      </c>
      <c r="AB36" s="195" t="str">
        <f>IF(AB34="","",VLOOKUP(AB34,'【記載例】シフト記号表（勤務時間帯）'!$C$6:$U$35,19,FALSE))</f>
        <v/>
      </c>
      <c r="AC36" s="195" t="str">
        <f>IF(AC34="","",VLOOKUP(AC34,'【記載例】シフト記号表（勤務時間帯）'!$C$6:$U$35,19,FALSE))</f>
        <v/>
      </c>
      <c r="AD36" s="195">
        <f>IF(AD34="","",VLOOKUP(AD34,'【記載例】シフト記号表（勤務時間帯）'!$C$6:$U$35,19,FALSE))</f>
        <v>4</v>
      </c>
      <c r="AE36" s="195" t="str">
        <f>IF(AE34="","",VLOOKUP(AE34,'【記載例】シフト記号表（勤務時間帯）'!$C$6:$U$35,19,FALSE))</f>
        <v/>
      </c>
      <c r="AF36" s="196">
        <f>IF(AF34="","",VLOOKUP(AF34,'【記載例】シフト記号表（勤務時間帯）'!$C$6:$U$35,19,FALSE))</f>
        <v>4</v>
      </c>
      <c r="AG36" s="194" t="str">
        <f>IF(AG34="","",VLOOKUP(AG34,'【記載例】シフト記号表（勤務時間帯）'!$C$6:$U$35,19,FALSE))</f>
        <v/>
      </c>
      <c r="AH36" s="195">
        <f>IF(AH34="","",VLOOKUP(AH34,'【記載例】シフト記号表（勤務時間帯）'!$C$6:$U$35,19,FALSE))</f>
        <v>4</v>
      </c>
      <c r="AI36" s="195" t="str">
        <f>IF(AI34="","",VLOOKUP(AI34,'【記載例】シフト記号表（勤務時間帯）'!$C$6:$U$35,19,FALSE))</f>
        <v/>
      </c>
      <c r="AJ36" s="195" t="str">
        <f>IF(AJ34="","",VLOOKUP(AJ34,'【記載例】シフト記号表（勤務時間帯）'!$C$6:$U$35,19,FALSE))</f>
        <v/>
      </c>
      <c r="AK36" s="195">
        <f>IF(AK34="","",VLOOKUP(AK34,'【記載例】シフト記号表（勤務時間帯）'!$C$6:$U$35,19,FALSE))</f>
        <v>4</v>
      </c>
      <c r="AL36" s="195" t="str">
        <f>IF(AL34="","",VLOOKUP(AL34,'【記載例】シフト記号表（勤務時間帯）'!$C$6:$U$35,19,FALSE))</f>
        <v/>
      </c>
      <c r="AM36" s="196">
        <f>IF(AM34="","",VLOOKUP(AM34,'【記載例】シフト記号表（勤務時間帯）'!$C$6:$U$35,19,FALSE))</f>
        <v>4</v>
      </c>
      <c r="AN36" s="194" t="str">
        <f>IF(AN34="","",VLOOKUP(AN34,'【記載例】シフト記号表（勤務時間帯）'!$C$6:$U$35,19,FALSE))</f>
        <v/>
      </c>
      <c r="AO36" s="195">
        <f>IF(AO34="","",VLOOKUP(AO34,'【記載例】シフト記号表（勤務時間帯）'!$C$6:$U$35,19,FALSE))</f>
        <v>4</v>
      </c>
      <c r="AP36" s="195" t="str">
        <f>IF(AP34="","",VLOOKUP(AP34,'【記載例】シフト記号表（勤務時間帯）'!$C$6:$U$35,19,FALSE))</f>
        <v/>
      </c>
      <c r="AQ36" s="195" t="str">
        <f>IF(AQ34="","",VLOOKUP(AQ34,'【記載例】シフト記号表（勤務時間帯）'!$C$6:$U$35,19,FALSE))</f>
        <v/>
      </c>
      <c r="AR36" s="195">
        <f>IF(AR34="","",VLOOKUP(AR34,'【記載例】シフト記号表（勤務時間帯）'!$C$6:$U$35,19,FALSE))</f>
        <v>4</v>
      </c>
      <c r="AS36" s="195" t="str">
        <f>IF(AS34="","",VLOOKUP(AS34,'【記載例】シフト記号表（勤務時間帯）'!$C$6:$U$35,19,FALSE))</f>
        <v/>
      </c>
      <c r="AT36" s="196">
        <f>IF(AT34="","",VLOOKUP(AT34,'【記載例】シフト記号表（勤務時間帯）'!$C$6:$U$35,19,FALSE))</f>
        <v>4</v>
      </c>
      <c r="AU36" s="194" t="str">
        <f>IF(AU34="","",VLOOKUP(AU34,'【記載例】シフト記号表（勤務時間帯）'!$C$6:$U$35,19,FALSE))</f>
        <v/>
      </c>
      <c r="AV36" s="195" t="str">
        <f>IF(AV34="","",VLOOKUP(AV34,'【記載例】シフト記号表（勤務時間帯）'!$C$6:$U$35,19,FALSE))</f>
        <v/>
      </c>
      <c r="AW36" s="195" t="str">
        <f>IF(AW34="","",VLOOKUP(AW34,'【記載例】シフト記号表（勤務時間帯）'!$C$6:$U$35,19,FALSE))</f>
        <v/>
      </c>
      <c r="AX36" s="1403">
        <f>IF($BB$3="４週",SUM(S36:AT36),IF($BB$3="暦月",SUM(S36:AW36),""))</f>
        <v>48</v>
      </c>
      <c r="AY36" s="1404"/>
      <c r="AZ36" s="1405">
        <f>IF($BB$3="４週",AX36/4,IF($BB$3="暦月",【記載例】勤務形態一覧表!AX36/(【記載例】勤務形態一覧表!$BB$8/7),""))</f>
        <v>12</v>
      </c>
      <c r="BA36" s="1406"/>
      <c r="BB36" s="1390"/>
      <c r="BC36" s="1391"/>
      <c r="BD36" s="1391"/>
      <c r="BE36" s="1391"/>
      <c r="BF36" s="1392"/>
    </row>
    <row r="37" spans="2:58" ht="20.25" customHeight="1" x14ac:dyDescent="0.15">
      <c r="B37" s="1326">
        <f>B34+1</f>
        <v>6</v>
      </c>
      <c r="C37" s="1429" t="s">
        <v>545</v>
      </c>
      <c r="D37" s="1430"/>
      <c r="E37" s="1431"/>
      <c r="F37" s="197"/>
      <c r="G37" s="1410" t="s">
        <v>543</v>
      </c>
      <c r="H37" s="1412" t="s">
        <v>532</v>
      </c>
      <c r="I37" s="1342"/>
      <c r="J37" s="1342"/>
      <c r="K37" s="1343"/>
      <c r="L37" s="1413" t="s">
        <v>544</v>
      </c>
      <c r="M37" s="1414"/>
      <c r="N37" s="1414"/>
      <c r="O37" s="1415"/>
      <c r="P37" s="1419" t="s">
        <v>758</v>
      </c>
      <c r="Q37" s="1420"/>
      <c r="R37" s="1421"/>
      <c r="S37" s="186"/>
      <c r="T37" s="187" t="s">
        <v>536</v>
      </c>
      <c r="U37" s="187" t="s">
        <v>536</v>
      </c>
      <c r="V37" s="187"/>
      <c r="W37" s="187"/>
      <c r="X37" s="187" t="s">
        <v>536</v>
      </c>
      <c r="Y37" s="188"/>
      <c r="Z37" s="186"/>
      <c r="AA37" s="187" t="s">
        <v>759</v>
      </c>
      <c r="AB37" s="187" t="s">
        <v>759</v>
      </c>
      <c r="AC37" s="187"/>
      <c r="AD37" s="187"/>
      <c r="AE37" s="187" t="s">
        <v>759</v>
      </c>
      <c r="AF37" s="188"/>
      <c r="AG37" s="186"/>
      <c r="AH37" s="187" t="s">
        <v>759</v>
      </c>
      <c r="AI37" s="187" t="s">
        <v>759</v>
      </c>
      <c r="AJ37" s="187"/>
      <c r="AK37" s="187"/>
      <c r="AL37" s="187" t="s">
        <v>759</v>
      </c>
      <c r="AM37" s="188"/>
      <c r="AN37" s="186"/>
      <c r="AO37" s="187" t="s">
        <v>759</v>
      </c>
      <c r="AP37" s="187" t="s">
        <v>536</v>
      </c>
      <c r="AQ37" s="187"/>
      <c r="AR37" s="187"/>
      <c r="AS37" s="187" t="s">
        <v>536</v>
      </c>
      <c r="AT37" s="188"/>
      <c r="AU37" s="186"/>
      <c r="AV37" s="187"/>
      <c r="AW37" s="187"/>
      <c r="AX37" s="1422"/>
      <c r="AY37" s="1423"/>
      <c r="AZ37" s="1424"/>
      <c r="BA37" s="1425"/>
      <c r="BB37" s="1426" t="s">
        <v>542</v>
      </c>
      <c r="BC37" s="1427"/>
      <c r="BD37" s="1427"/>
      <c r="BE37" s="1427"/>
      <c r="BF37" s="1428"/>
    </row>
    <row r="38" spans="2:58" ht="20.25" customHeight="1" x14ac:dyDescent="0.15">
      <c r="B38" s="1326"/>
      <c r="C38" s="1432"/>
      <c r="D38" s="1433"/>
      <c r="E38" s="1434"/>
      <c r="F38" s="189"/>
      <c r="G38" s="1337"/>
      <c r="H38" s="1341"/>
      <c r="I38" s="1342"/>
      <c r="J38" s="1342"/>
      <c r="K38" s="1343"/>
      <c r="L38" s="1347"/>
      <c r="M38" s="1348"/>
      <c r="N38" s="1348"/>
      <c r="O38" s="1349"/>
      <c r="P38" s="1393" t="s">
        <v>538</v>
      </c>
      <c r="Q38" s="1394"/>
      <c r="R38" s="1395"/>
      <c r="S38" s="190" t="str">
        <f>IF(S37="","",VLOOKUP(S37,'【記載例】シフト記号表（勤務時間帯）'!$C$6:$K$35,9,FALSE))</f>
        <v/>
      </c>
      <c r="T38" s="191">
        <f>IF(T37="","",VLOOKUP(T37,'【記載例】シフト記号表（勤務時間帯）'!$C$6:$K$35,9,FALSE))</f>
        <v>8</v>
      </c>
      <c r="U38" s="191">
        <f>IF(U37="","",VLOOKUP(U37,'【記載例】シフト記号表（勤務時間帯）'!$C$6:$K$35,9,FALSE))</f>
        <v>8</v>
      </c>
      <c r="V38" s="191" t="str">
        <f>IF(V37="","",VLOOKUP(V37,'【記載例】シフト記号表（勤務時間帯）'!$C$6:$K$35,9,FALSE))</f>
        <v/>
      </c>
      <c r="W38" s="191" t="str">
        <f>IF(W37="","",VLOOKUP(W37,'【記載例】シフト記号表（勤務時間帯）'!$C$6:$K$35,9,FALSE))</f>
        <v/>
      </c>
      <c r="X38" s="191">
        <f>IF(X37="","",VLOOKUP(X37,'【記載例】シフト記号表（勤務時間帯）'!$C$6:$K$35,9,FALSE))</f>
        <v>8</v>
      </c>
      <c r="Y38" s="192" t="str">
        <f>IF(Y37="","",VLOOKUP(Y37,'【記載例】シフト記号表（勤務時間帯）'!$C$6:$K$35,9,FALSE))</f>
        <v/>
      </c>
      <c r="Z38" s="190" t="str">
        <f>IF(Z37="","",VLOOKUP(Z37,'【記載例】シフト記号表（勤務時間帯）'!$C$6:$K$35,9,FALSE))</f>
        <v/>
      </c>
      <c r="AA38" s="191">
        <f>IF(AA37="","",VLOOKUP(AA37,'【記載例】シフト記号表（勤務時間帯）'!$C$6:$K$35,9,FALSE))</f>
        <v>8</v>
      </c>
      <c r="AB38" s="191">
        <f>IF(AB37="","",VLOOKUP(AB37,'【記載例】シフト記号表（勤務時間帯）'!$C$6:$K$35,9,FALSE))</f>
        <v>8</v>
      </c>
      <c r="AC38" s="191" t="str">
        <f>IF(AC37="","",VLOOKUP(AC37,'【記載例】シフト記号表（勤務時間帯）'!$C$6:$K$35,9,FALSE))</f>
        <v/>
      </c>
      <c r="AD38" s="191" t="str">
        <f>IF(AD37="","",VLOOKUP(AD37,'【記載例】シフト記号表（勤務時間帯）'!$C$6:$K$35,9,FALSE))</f>
        <v/>
      </c>
      <c r="AE38" s="191">
        <f>IF(AE37="","",VLOOKUP(AE37,'【記載例】シフト記号表（勤務時間帯）'!$C$6:$K$35,9,FALSE))</f>
        <v>8</v>
      </c>
      <c r="AF38" s="192" t="str">
        <f>IF(AF37="","",VLOOKUP(AF37,'【記載例】シフト記号表（勤務時間帯）'!$C$6:$K$35,9,FALSE))</f>
        <v/>
      </c>
      <c r="AG38" s="190" t="str">
        <f>IF(AG37="","",VLOOKUP(AG37,'【記載例】シフト記号表（勤務時間帯）'!$C$6:$K$35,9,FALSE))</f>
        <v/>
      </c>
      <c r="AH38" s="191">
        <f>IF(AH37="","",VLOOKUP(AH37,'【記載例】シフト記号表（勤務時間帯）'!$C$6:$K$35,9,FALSE))</f>
        <v>8</v>
      </c>
      <c r="AI38" s="191">
        <f>IF(AI37="","",VLOOKUP(AI37,'【記載例】シフト記号表（勤務時間帯）'!$C$6:$K$35,9,FALSE))</f>
        <v>8</v>
      </c>
      <c r="AJ38" s="191" t="str">
        <f>IF(AJ37="","",VLOOKUP(AJ37,'【記載例】シフト記号表（勤務時間帯）'!$C$6:$K$35,9,FALSE))</f>
        <v/>
      </c>
      <c r="AK38" s="191" t="str">
        <f>IF(AK37="","",VLOOKUP(AK37,'【記載例】シフト記号表（勤務時間帯）'!$C$6:$K$35,9,FALSE))</f>
        <v/>
      </c>
      <c r="AL38" s="191">
        <f>IF(AL37="","",VLOOKUP(AL37,'【記載例】シフト記号表（勤務時間帯）'!$C$6:$K$35,9,FALSE))</f>
        <v>8</v>
      </c>
      <c r="AM38" s="192" t="str">
        <f>IF(AM37="","",VLOOKUP(AM37,'【記載例】シフト記号表（勤務時間帯）'!$C$6:$K$35,9,FALSE))</f>
        <v/>
      </c>
      <c r="AN38" s="190" t="str">
        <f>IF(AN37="","",VLOOKUP(AN37,'【記載例】シフト記号表（勤務時間帯）'!$C$6:$K$35,9,FALSE))</f>
        <v/>
      </c>
      <c r="AO38" s="191">
        <f>IF(AO37="","",VLOOKUP(AO37,'【記載例】シフト記号表（勤務時間帯）'!$C$6:$K$35,9,FALSE))</f>
        <v>8</v>
      </c>
      <c r="AP38" s="191">
        <f>IF(AP37="","",VLOOKUP(AP37,'【記載例】シフト記号表（勤務時間帯）'!$C$6:$K$35,9,FALSE))</f>
        <v>8</v>
      </c>
      <c r="AQ38" s="191" t="str">
        <f>IF(AQ37="","",VLOOKUP(AQ37,'【記載例】シフト記号表（勤務時間帯）'!$C$6:$K$35,9,FALSE))</f>
        <v/>
      </c>
      <c r="AR38" s="191" t="str">
        <f>IF(AR37="","",VLOOKUP(AR37,'【記載例】シフト記号表（勤務時間帯）'!$C$6:$K$35,9,FALSE))</f>
        <v/>
      </c>
      <c r="AS38" s="191">
        <f>IF(AS37="","",VLOOKUP(AS37,'【記載例】シフト記号表（勤務時間帯）'!$C$6:$K$35,9,FALSE))</f>
        <v>8</v>
      </c>
      <c r="AT38" s="192" t="str">
        <f>IF(AT37="","",VLOOKUP(AT37,'【記載例】シフト記号表（勤務時間帯）'!$C$6:$K$35,9,FALSE))</f>
        <v/>
      </c>
      <c r="AU38" s="190" t="str">
        <f>IF(AU37="","",VLOOKUP(AU37,'【記載例】シフト記号表（勤務時間帯）'!$C$6:$K$35,9,FALSE))</f>
        <v/>
      </c>
      <c r="AV38" s="191" t="str">
        <f>IF(AV37="","",VLOOKUP(AV37,'【記載例】シフト記号表（勤務時間帯）'!$C$6:$K$35,9,FALSE))</f>
        <v/>
      </c>
      <c r="AW38" s="191" t="str">
        <f>IF(AW37="","",VLOOKUP(AW37,'【記載例】シフト記号表（勤務時間帯）'!$C$6:$K$35,9,FALSE))</f>
        <v/>
      </c>
      <c r="AX38" s="1396">
        <f>IF($BB$3="４週",SUM(S38:AT38),IF($BB$3="暦月",SUM(S38:AW38),""))</f>
        <v>96</v>
      </c>
      <c r="AY38" s="1397"/>
      <c r="AZ38" s="1398">
        <f>IF($BB$3="４週",AX38/4,IF($BB$3="暦月",【記載例】勤務形態一覧表!AX38/(【記載例】勤務形態一覧表!$BB$8/7),""))</f>
        <v>24</v>
      </c>
      <c r="BA38" s="1399"/>
      <c r="BB38" s="1387"/>
      <c r="BC38" s="1388"/>
      <c r="BD38" s="1388"/>
      <c r="BE38" s="1388"/>
      <c r="BF38" s="1389"/>
    </row>
    <row r="39" spans="2:58" ht="20.25" customHeight="1" x14ac:dyDescent="0.15">
      <c r="B39" s="1326"/>
      <c r="C39" s="1435"/>
      <c r="D39" s="1436"/>
      <c r="E39" s="1437"/>
      <c r="F39" s="189" t="str">
        <f>C37</f>
        <v>介護職員</v>
      </c>
      <c r="G39" s="1411"/>
      <c r="H39" s="1341"/>
      <c r="I39" s="1342"/>
      <c r="J39" s="1342"/>
      <c r="K39" s="1343"/>
      <c r="L39" s="1416"/>
      <c r="M39" s="1417"/>
      <c r="N39" s="1417"/>
      <c r="O39" s="1418"/>
      <c r="P39" s="1400" t="s">
        <v>539</v>
      </c>
      <c r="Q39" s="1401"/>
      <c r="R39" s="1402"/>
      <c r="S39" s="194" t="str">
        <f>IF(S37="","",VLOOKUP(S37,'【記載例】シフト記号表（勤務時間帯）'!$C$6:$U$35,19,FALSE))</f>
        <v/>
      </c>
      <c r="T39" s="195">
        <f>IF(T37="","",VLOOKUP(T37,'【記載例】シフト記号表（勤務時間帯）'!$C$6:$U$35,19,FALSE))</f>
        <v>7</v>
      </c>
      <c r="U39" s="195">
        <f>IF(U37="","",VLOOKUP(U37,'【記載例】シフト記号表（勤務時間帯）'!$C$6:$U$35,19,FALSE))</f>
        <v>7</v>
      </c>
      <c r="V39" s="195" t="str">
        <f>IF(V37="","",VLOOKUP(V37,'【記載例】シフト記号表（勤務時間帯）'!$C$6:$U$35,19,FALSE))</f>
        <v/>
      </c>
      <c r="W39" s="195" t="str">
        <f>IF(W37="","",VLOOKUP(W37,'【記載例】シフト記号表（勤務時間帯）'!$C$6:$U$35,19,FALSE))</f>
        <v/>
      </c>
      <c r="X39" s="195">
        <f>IF(X37="","",VLOOKUP(X37,'【記載例】シフト記号表（勤務時間帯）'!$C$6:$U$35,19,FALSE))</f>
        <v>7</v>
      </c>
      <c r="Y39" s="196" t="str">
        <f>IF(Y37="","",VLOOKUP(Y37,'【記載例】シフト記号表（勤務時間帯）'!$C$6:$U$35,19,FALSE))</f>
        <v/>
      </c>
      <c r="Z39" s="194" t="str">
        <f>IF(Z37="","",VLOOKUP(Z37,'【記載例】シフト記号表（勤務時間帯）'!$C$6:$U$35,19,FALSE))</f>
        <v/>
      </c>
      <c r="AA39" s="195">
        <f>IF(AA37="","",VLOOKUP(AA37,'【記載例】シフト記号表（勤務時間帯）'!$C$6:$U$35,19,FALSE))</f>
        <v>7</v>
      </c>
      <c r="AB39" s="195">
        <f>IF(AB37="","",VLOOKUP(AB37,'【記載例】シフト記号表（勤務時間帯）'!$C$6:$U$35,19,FALSE))</f>
        <v>7</v>
      </c>
      <c r="AC39" s="195" t="str">
        <f>IF(AC37="","",VLOOKUP(AC37,'【記載例】シフト記号表（勤務時間帯）'!$C$6:$U$35,19,FALSE))</f>
        <v/>
      </c>
      <c r="AD39" s="195" t="str">
        <f>IF(AD37="","",VLOOKUP(AD37,'【記載例】シフト記号表（勤務時間帯）'!$C$6:$U$35,19,FALSE))</f>
        <v/>
      </c>
      <c r="AE39" s="195">
        <f>IF(AE37="","",VLOOKUP(AE37,'【記載例】シフト記号表（勤務時間帯）'!$C$6:$U$35,19,FALSE))</f>
        <v>7</v>
      </c>
      <c r="AF39" s="196" t="str">
        <f>IF(AF37="","",VLOOKUP(AF37,'【記載例】シフト記号表（勤務時間帯）'!$C$6:$U$35,19,FALSE))</f>
        <v/>
      </c>
      <c r="AG39" s="194" t="str">
        <f>IF(AG37="","",VLOOKUP(AG37,'【記載例】シフト記号表（勤務時間帯）'!$C$6:$U$35,19,FALSE))</f>
        <v/>
      </c>
      <c r="AH39" s="195">
        <f>IF(AH37="","",VLOOKUP(AH37,'【記載例】シフト記号表（勤務時間帯）'!$C$6:$U$35,19,FALSE))</f>
        <v>7</v>
      </c>
      <c r="AI39" s="195">
        <f>IF(AI37="","",VLOOKUP(AI37,'【記載例】シフト記号表（勤務時間帯）'!$C$6:$U$35,19,FALSE))</f>
        <v>7</v>
      </c>
      <c r="AJ39" s="195" t="str">
        <f>IF(AJ37="","",VLOOKUP(AJ37,'【記載例】シフト記号表（勤務時間帯）'!$C$6:$U$35,19,FALSE))</f>
        <v/>
      </c>
      <c r="AK39" s="195" t="str">
        <f>IF(AK37="","",VLOOKUP(AK37,'【記載例】シフト記号表（勤務時間帯）'!$C$6:$U$35,19,FALSE))</f>
        <v/>
      </c>
      <c r="AL39" s="195">
        <f>IF(AL37="","",VLOOKUP(AL37,'【記載例】シフト記号表（勤務時間帯）'!$C$6:$U$35,19,FALSE))</f>
        <v>7</v>
      </c>
      <c r="AM39" s="196" t="str">
        <f>IF(AM37="","",VLOOKUP(AM37,'【記載例】シフト記号表（勤務時間帯）'!$C$6:$U$35,19,FALSE))</f>
        <v/>
      </c>
      <c r="AN39" s="194" t="str">
        <f>IF(AN37="","",VLOOKUP(AN37,'【記載例】シフト記号表（勤務時間帯）'!$C$6:$U$35,19,FALSE))</f>
        <v/>
      </c>
      <c r="AO39" s="195">
        <f>IF(AO37="","",VLOOKUP(AO37,'【記載例】シフト記号表（勤務時間帯）'!$C$6:$U$35,19,FALSE))</f>
        <v>7</v>
      </c>
      <c r="AP39" s="195">
        <f>IF(AP37="","",VLOOKUP(AP37,'【記載例】シフト記号表（勤務時間帯）'!$C$6:$U$35,19,FALSE))</f>
        <v>7</v>
      </c>
      <c r="AQ39" s="195" t="str">
        <f>IF(AQ37="","",VLOOKUP(AQ37,'【記載例】シフト記号表（勤務時間帯）'!$C$6:$U$35,19,FALSE))</f>
        <v/>
      </c>
      <c r="AR39" s="195" t="str">
        <f>IF(AR37="","",VLOOKUP(AR37,'【記載例】シフト記号表（勤務時間帯）'!$C$6:$U$35,19,FALSE))</f>
        <v/>
      </c>
      <c r="AS39" s="195">
        <f>IF(AS37="","",VLOOKUP(AS37,'【記載例】シフト記号表（勤務時間帯）'!$C$6:$U$35,19,FALSE))</f>
        <v>7</v>
      </c>
      <c r="AT39" s="196" t="str">
        <f>IF(AT37="","",VLOOKUP(AT37,'【記載例】シフト記号表（勤務時間帯）'!$C$6:$U$35,19,FALSE))</f>
        <v/>
      </c>
      <c r="AU39" s="194" t="str">
        <f>IF(AU37="","",VLOOKUP(AU37,'【記載例】シフト記号表（勤務時間帯）'!$C$6:$U$35,19,FALSE))</f>
        <v/>
      </c>
      <c r="AV39" s="195" t="str">
        <f>IF(AV37="","",VLOOKUP(AV37,'【記載例】シフト記号表（勤務時間帯）'!$C$6:$U$35,19,FALSE))</f>
        <v/>
      </c>
      <c r="AW39" s="195" t="str">
        <f>IF(AW37="","",VLOOKUP(AW37,'【記載例】シフト記号表（勤務時間帯）'!$C$6:$U$35,19,FALSE))</f>
        <v/>
      </c>
      <c r="AX39" s="1403">
        <f>IF($BB$3="４週",SUM(S39:AT39),IF($BB$3="暦月",SUM(S39:AW39),""))</f>
        <v>84</v>
      </c>
      <c r="AY39" s="1404"/>
      <c r="AZ39" s="1405">
        <f>IF($BB$3="４週",AX39/4,IF($BB$3="暦月",【記載例】勤務形態一覧表!AX39/(【記載例】勤務形態一覧表!$BB$8/7),""))</f>
        <v>21</v>
      </c>
      <c r="BA39" s="1406"/>
      <c r="BB39" s="1390"/>
      <c r="BC39" s="1391"/>
      <c r="BD39" s="1391"/>
      <c r="BE39" s="1391"/>
      <c r="BF39" s="1392"/>
    </row>
    <row r="40" spans="2:58" ht="20.25" customHeight="1" x14ac:dyDescent="0.15">
      <c r="B40" s="1326">
        <f>B37+1</f>
        <v>7</v>
      </c>
      <c r="C40" s="1429" t="s">
        <v>545</v>
      </c>
      <c r="D40" s="1430"/>
      <c r="E40" s="1431"/>
      <c r="F40" s="197"/>
      <c r="G40" s="1410" t="s">
        <v>543</v>
      </c>
      <c r="H40" s="1412" t="s">
        <v>532</v>
      </c>
      <c r="I40" s="1342"/>
      <c r="J40" s="1342"/>
      <c r="K40" s="1343"/>
      <c r="L40" s="1413" t="s">
        <v>735</v>
      </c>
      <c r="M40" s="1414"/>
      <c r="N40" s="1414"/>
      <c r="O40" s="1415"/>
      <c r="P40" s="1419" t="s">
        <v>760</v>
      </c>
      <c r="Q40" s="1420"/>
      <c r="R40" s="1421"/>
      <c r="S40" s="186"/>
      <c r="T40" s="187"/>
      <c r="U40" s="187"/>
      <c r="V40" s="187"/>
      <c r="W40" s="187"/>
      <c r="X40" s="187"/>
      <c r="Y40" s="188" t="s">
        <v>761</v>
      </c>
      <c r="Z40" s="186"/>
      <c r="AA40" s="187"/>
      <c r="AB40" s="187"/>
      <c r="AC40" s="187"/>
      <c r="AD40" s="187"/>
      <c r="AE40" s="187"/>
      <c r="AF40" s="188" t="s">
        <v>536</v>
      </c>
      <c r="AG40" s="186"/>
      <c r="AH40" s="187"/>
      <c r="AI40" s="187"/>
      <c r="AJ40" s="187"/>
      <c r="AK40" s="187"/>
      <c r="AL40" s="187"/>
      <c r="AM40" s="188" t="s">
        <v>536</v>
      </c>
      <c r="AN40" s="186"/>
      <c r="AO40" s="187"/>
      <c r="AP40" s="187"/>
      <c r="AQ40" s="187"/>
      <c r="AR40" s="187"/>
      <c r="AS40" s="187"/>
      <c r="AT40" s="188" t="s">
        <v>536</v>
      </c>
      <c r="AU40" s="186"/>
      <c r="AV40" s="187"/>
      <c r="AW40" s="187"/>
      <c r="AX40" s="1422"/>
      <c r="AY40" s="1423"/>
      <c r="AZ40" s="1424"/>
      <c r="BA40" s="1425"/>
      <c r="BB40" s="1426" t="s">
        <v>556</v>
      </c>
      <c r="BC40" s="1427"/>
      <c r="BD40" s="1427"/>
      <c r="BE40" s="1427"/>
      <c r="BF40" s="1428"/>
    </row>
    <row r="41" spans="2:58" ht="20.25" customHeight="1" x14ac:dyDescent="0.15">
      <c r="B41" s="1326"/>
      <c r="C41" s="1432"/>
      <c r="D41" s="1433"/>
      <c r="E41" s="1434"/>
      <c r="F41" s="189"/>
      <c r="G41" s="1337"/>
      <c r="H41" s="1341"/>
      <c r="I41" s="1342"/>
      <c r="J41" s="1342"/>
      <c r="K41" s="1343"/>
      <c r="L41" s="1347"/>
      <c r="M41" s="1348"/>
      <c r="N41" s="1348"/>
      <c r="O41" s="1349"/>
      <c r="P41" s="1393" t="s">
        <v>538</v>
      </c>
      <c r="Q41" s="1394"/>
      <c r="R41" s="1395"/>
      <c r="S41" s="190" t="str">
        <f>IF(S40="","",VLOOKUP(S40,'【記載例】シフト記号表（勤務時間帯）'!$C$6:$K$35,9,FALSE))</f>
        <v/>
      </c>
      <c r="T41" s="191" t="str">
        <f>IF(T40="","",VLOOKUP(T40,'【記載例】シフト記号表（勤務時間帯）'!$C$6:$K$35,9,FALSE))</f>
        <v/>
      </c>
      <c r="U41" s="191" t="str">
        <f>IF(U40="","",VLOOKUP(U40,'【記載例】シフト記号表（勤務時間帯）'!$C$6:$K$35,9,FALSE))</f>
        <v/>
      </c>
      <c r="V41" s="191" t="str">
        <f>IF(V40="","",VLOOKUP(V40,'【記載例】シフト記号表（勤務時間帯）'!$C$6:$K$35,9,FALSE))</f>
        <v/>
      </c>
      <c r="W41" s="191" t="str">
        <f>IF(W40="","",VLOOKUP(W40,'【記載例】シフト記号表（勤務時間帯）'!$C$6:$K$35,9,FALSE))</f>
        <v/>
      </c>
      <c r="X41" s="191" t="str">
        <f>IF(X40="","",VLOOKUP(X40,'【記載例】シフト記号表（勤務時間帯）'!$C$6:$K$35,9,FALSE))</f>
        <v/>
      </c>
      <c r="Y41" s="192">
        <f>IF(Y40="","",VLOOKUP(Y40,'【記載例】シフト記号表（勤務時間帯）'!$C$6:$K$35,9,FALSE))</f>
        <v>8</v>
      </c>
      <c r="Z41" s="190" t="str">
        <f>IF(Z40="","",VLOOKUP(Z40,'【記載例】シフト記号表（勤務時間帯）'!$C$6:$K$35,9,FALSE))</f>
        <v/>
      </c>
      <c r="AA41" s="191" t="str">
        <f>IF(AA40="","",VLOOKUP(AA40,'【記載例】シフト記号表（勤務時間帯）'!$C$6:$K$35,9,FALSE))</f>
        <v/>
      </c>
      <c r="AB41" s="191" t="str">
        <f>IF(AB40="","",VLOOKUP(AB40,'【記載例】シフト記号表（勤務時間帯）'!$C$6:$K$35,9,FALSE))</f>
        <v/>
      </c>
      <c r="AC41" s="191" t="str">
        <f>IF(AC40="","",VLOOKUP(AC40,'【記載例】シフト記号表（勤務時間帯）'!$C$6:$K$35,9,FALSE))</f>
        <v/>
      </c>
      <c r="AD41" s="191" t="str">
        <f>IF(AD40="","",VLOOKUP(AD40,'【記載例】シフト記号表（勤務時間帯）'!$C$6:$K$35,9,FALSE))</f>
        <v/>
      </c>
      <c r="AE41" s="191" t="str">
        <f>IF(AE40="","",VLOOKUP(AE40,'【記載例】シフト記号表（勤務時間帯）'!$C$6:$K$35,9,FALSE))</f>
        <v/>
      </c>
      <c r="AF41" s="192">
        <f>IF(AF40="","",VLOOKUP(AF40,'【記載例】シフト記号表（勤務時間帯）'!$C$6:$K$35,9,FALSE))</f>
        <v>8</v>
      </c>
      <c r="AG41" s="190" t="str">
        <f>IF(AG40="","",VLOOKUP(AG40,'【記載例】シフト記号表（勤務時間帯）'!$C$6:$K$35,9,FALSE))</f>
        <v/>
      </c>
      <c r="AH41" s="191" t="str">
        <f>IF(AH40="","",VLOOKUP(AH40,'【記載例】シフト記号表（勤務時間帯）'!$C$6:$K$35,9,FALSE))</f>
        <v/>
      </c>
      <c r="AI41" s="191" t="str">
        <f>IF(AI40="","",VLOOKUP(AI40,'【記載例】シフト記号表（勤務時間帯）'!$C$6:$K$35,9,FALSE))</f>
        <v/>
      </c>
      <c r="AJ41" s="191" t="str">
        <f>IF(AJ40="","",VLOOKUP(AJ40,'【記載例】シフト記号表（勤務時間帯）'!$C$6:$K$35,9,FALSE))</f>
        <v/>
      </c>
      <c r="AK41" s="191" t="str">
        <f>IF(AK40="","",VLOOKUP(AK40,'【記載例】シフト記号表（勤務時間帯）'!$C$6:$K$35,9,FALSE))</f>
        <v/>
      </c>
      <c r="AL41" s="191" t="str">
        <f>IF(AL40="","",VLOOKUP(AL40,'【記載例】シフト記号表（勤務時間帯）'!$C$6:$K$35,9,FALSE))</f>
        <v/>
      </c>
      <c r="AM41" s="192">
        <f>IF(AM40="","",VLOOKUP(AM40,'【記載例】シフト記号表（勤務時間帯）'!$C$6:$K$35,9,FALSE))</f>
        <v>8</v>
      </c>
      <c r="AN41" s="190" t="str">
        <f>IF(AN40="","",VLOOKUP(AN40,'【記載例】シフト記号表（勤務時間帯）'!$C$6:$K$35,9,FALSE))</f>
        <v/>
      </c>
      <c r="AO41" s="191" t="str">
        <f>IF(AO40="","",VLOOKUP(AO40,'【記載例】シフト記号表（勤務時間帯）'!$C$6:$K$35,9,FALSE))</f>
        <v/>
      </c>
      <c r="AP41" s="191" t="str">
        <f>IF(AP40="","",VLOOKUP(AP40,'【記載例】シフト記号表（勤務時間帯）'!$C$6:$K$35,9,FALSE))</f>
        <v/>
      </c>
      <c r="AQ41" s="191" t="str">
        <f>IF(AQ40="","",VLOOKUP(AQ40,'【記載例】シフト記号表（勤務時間帯）'!$C$6:$K$35,9,FALSE))</f>
        <v/>
      </c>
      <c r="AR41" s="191" t="str">
        <f>IF(AR40="","",VLOOKUP(AR40,'【記載例】シフト記号表（勤務時間帯）'!$C$6:$K$35,9,FALSE))</f>
        <v/>
      </c>
      <c r="AS41" s="191" t="str">
        <f>IF(AS40="","",VLOOKUP(AS40,'【記載例】シフト記号表（勤務時間帯）'!$C$6:$K$35,9,FALSE))</f>
        <v/>
      </c>
      <c r="AT41" s="192">
        <f>IF(AT40="","",VLOOKUP(AT40,'【記載例】シフト記号表（勤務時間帯）'!$C$6:$K$35,9,FALSE))</f>
        <v>8</v>
      </c>
      <c r="AU41" s="190" t="str">
        <f>IF(AU40="","",VLOOKUP(AU40,'【記載例】シフト記号表（勤務時間帯）'!$C$6:$K$35,9,FALSE))</f>
        <v/>
      </c>
      <c r="AV41" s="191" t="str">
        <f>IF(AV40="","",VLOOKUP(AV40,'【記載例】シフト記号表（勤務時間帯）'!$C$6:$K$35,9,FALSE))</f>
        <v/>
      </c>
      <c r="AW41" s="191" t="str">
        <f>IF(AW40="","",VLOOKUP(AW40,'【記載例】シフト記号表（勤務時間帯）'!$C$6:$K$35,9,FALSE))</f>
        <v/>
      </c>
      <c r="AX41" s="1396">
        <f>IF($BB$3="４週",SUM(S41:AT41),IF($BB$3="暦月",SUM(S41:AW41),""))</f>
        <v>32</v>
      </c>
      <c r="AY41" s="1397"/>
      <c r="AZ41" s="1398">
        <f>IF($BB$3="４週",AX41/4,IF($BB$3="暦月",【記載例】勤務形態一覧表!AX41/(【記載例】勤務形態一覧表!$BB$8/7),""))</f>
        <v>8</v>
      </c>
      <c r="BA41" s="1399"/>
      <c r="BB41" s="1387"/>
      <c r="BC41" s="1388"/>
      <c r="BD41" s="1388"/>
      <c r="BE41" s="1388"/>
      <c r="BF41" s="1389"/>
    </row>
    <row r="42" spans="2:58" ht="20.25" customHeight="1" x14ac:dyDescent="0.15">
      <c r="B42" s="1326"/>
      <c r="C42" s="1435"/>
      <c r="D42" s="1436"/>
      <c r="E42" s="1437"/>
      <c r="F42" s="189" t="str">
        <f>C40</f>
        <v>介護職員</v>
      </c>
      <c r="G42" s="1411"/>
      <c r="H42" s="1341"/>
      <c r="I42" s="1342"/>
      <c r="J42" s="1342"/>
      <c r="K42" s="1343"/>
      <c r="L42" s="1416"/>
      <c r="M42" s="1417"/>
      <c r="N42" s="1417"/>
      <c r="O42" s="1418"/>
      <c r="P42" s="1400" t="s">
        <v>539</v>
      </c>
      <c r="Q42" s="1401"/>
      <c r="R42" s="1402"/>
      <c r="S42" s="194" t="str">
        <f>IF(S40="","",VLOOKUP(S40,'【記載例】シフト記号表（勤務時間帯）'!$C$6:$U$35,19,FALSE))</f>
        <v/>
      </c>
      <c r="T42" s="195" t="str">
        <f>IF(T40="","",VLOOKUP(T40,'【記載例】シフト記号表（勤務時間帯）'!$C$6:$U$35,19,FALSE))</f>
        <v/>
      </c>
      <c r="U42" s="195" t="str">
        <f>IF(U40="","",VLOOKUP(U40,'【記載例】シフト記号表（勤務時間帯）'!$C$6:$U$35,19,FALSE))</f>
        <v/>
      </c>
      <c r="V42" s="195" t="str">
        <f>IF(V40="","",VLOOKUP(V40,'【記載例】シフト記号表（勤務時間帯）'!$C$6:$U$35,19,FALSE))</f>
        <v/>
      </c>
      <c r="W42" s="195" t="str">
        <f>IF(W40="","",VLOOKUP(W40,'【記載例】シフト記号表（勤務時間帯）'!$C$6:$U$35,19,FALSE))</f>
        <v/>
      </c>
      <c r="X42" s="195" t="str">
        <f>IF(X40="","",VLOOKUP(X40,'【記載例】シフト記号表（勤務時間帯）'!$C$6:$U$35,19,FALSE))</f>
        <v/>
      </c>
      <c r="Y42" s="196">
        <f>IF(Y40="","",VLOOKUP(Y40,'【記載例】シフト記号表（勤務時間帯）'!$C$6:$U$35,19,FALSE))</f>
        <v>7</v>
      </c>
      <c r="Z42" s="194" t="str">
        <f>IF(Z40="","",VLOOKUP(Z40,'【記載例】シフト記号表（勤務時間帯）'!$C$6:$U$35,19,FALSE))</f>
        <v/>
      </c>
      <c r="AA42" s="195" t="str">
        <f>IF(AA40="","",VLOOKUP(AA40,'【記載例】シフト記号表（勤務時間帯）'!$C$6:$U$35,19,FALSE))</f>
        <v/>
      </c>
      <c r="AB42" s="195" t="str">
        <f>IF(AB40="","",VLOOKUP(AB40,'【記載例】シフト記号表（勤務時間帯）'!$C$6:$U$35,19,FALSE))</f>
        <v/>
      </c>
      <c r="AC42" s="195" t="str">
        <f>IF(AC40="","",VLOOKUP(AC40,'【記載例】シフト記号表（勤務時間帯）'!$C$6:$U$35,19,FALSE))</f>
        <v/>
      </c>
      <c r="AD42" s="195" t="str">
        <f>IF(AD40="","",VLOOKUP(AD40,'【記載例】シフト記号表（勤務時間帯）'!$C$6:$U$35,19,FALSE))</f>
        <v/>
      </c>
      <c r="AE42" s="195" t="str">
        <f>IF(AE40="","",VLOOKUP(AE40,'【記載例】シフト記号表（勤務時間帯）'!$C$6:$U$35,19,FALSE))</f>
        <v/>
      </c>
      <c r="AF42" s="196">
        <f>IF(AF40="","",VLOOKUP(AF40,'【記載例】シフト記号表（勤務時間帯）'!$C$6:$U$35,19,FALSE))</f>
        <v>7</v>
      </c>
      <c r="AG42" s="194" t="str">
        <f>IF(AG40="","",VLOOKUP(AG40,'【記載例】シフト記号表（勤務時間帯）'!$C$6:$U$35,19,FALSE))</f>
        <v/>
      </c>
      <c r="AH42" s="195" t="str">
        <f>IF(AH40="","",VLOOKUP(AH40,'【記載例】シフト記号表（勤務時間帯）'!$C$6:$U$35,19,FALSE))</f>
        <v/>
      </c>
      <c r="AI42" s="195" t="str">
        <f>IF(AI40="","",VLOOKUP(AI40,'【記載例】シフト記号表（勤務時間帯）'!$C$6:$U$35,19,FALSE))</f>
        <v/>
      </c>
      <c r="AJ42" s="195" t="str">
        <f>IF(AJ40="","",VLOOKUP(AJ40,'【記載例】シフト記号表（勤務時間帯）'!$C$6:$U$35,19,FALSE))</f>
        <v/>
      </c>
      <c r="AK42" s="195" t="str">
        <f>IF(AK40="","",VLOOKUP(AK40,'【記載例】シフト記号表（勤務時間帯）'!$C$6:$U$35,19,FALSE))</f>
        <v/>
      </c>
      <c r="AL42" s="195" t="str">
        <f>IF(AL40="","",VLOOKUP(AL40,'【記載例】シフト記号表（勤務時間帯）'!$C$6:$U$35,19,FALSE))</f>
        <v/>
      </c>
      <c r="AM42" s="196">
        <f>IF(AM40="","",VLOOKUP(AM40,'【記載例】シフト記号表（勤務時間帯）'!$C$6:$U$35,19,FALSE))</f>
        <v>7</v>
      </c>
      <c r="AN42" s="194" t="str">
        <f>IF(AN40="","",VLOOKUP(AN40,'【記載例】シフト記号表（勤務時間帯）'!$C$6:$U$35,19,FALSE))</f>
        <v/>
      </c>
      <c r="AO42" s="195" t="str">
        <f>IF(AO40="","",VLOOKUP(AO40,'【記載例】シフト記号表（勤務時間帯）'!$C$6:$U$35,19,FALSE))</f>
        <v/>
      </c>
      <c r="AP42" s="195" t="str">
        <f>IF(AP40="","",VLOOKUP(AP40,'【記載例】シフト記号表（勤務時間帯）'!$C$6:$U$35,19,FALSE))</f>
        <v/>
      </c>
      <c r="AQ42" s="195" t="str">
        <f>IF(AQ40="","",VLOOKUP(AQ40,'【記載例】シフト記号表（勤務時間帯）'!$C$6:$U$35,19,FALSE))</f>
        <v/>
      </c>
      <c r="AR42" s="195" t="str">
        <f>IF(AR40="","",VLOOKUP(AR40,'【記載例】シフト記号表（勤務時間帯）'!$C$6:$U$35,19,FALSE))</f>
        <v/>
      </c>
      <c r="AS42" s="195" t="str">
        <f>IF(AS40="","",VLOOKUP(AS40,'【記載例】シフト記号表（勤務時間帯）'!$C$6:$U$35,19,FALSE))</f>
        <v/>
      </c>
      <c r="AT42" s="196">
        <f>IF(AT40="","",VLOOKUP(AT40,'【記載例】シフト記号表（勤務時間帯）'!$C$6:$U$35,19,FALSE))</f>
        <v>7</v>
      </c>
      <c r="AU42" s="194" t="str">
        <f>IF(AU40="","",VLOOKUP(AU40,'【記載例】シフト記号表（勤務時間帯）'!$C$6:$U$35,19,FALSE))</f>
        <v/>
      </c>
      <c r="AV42" s="195" t="str">
        <f>IF(AV40="","",VLOOKUP(AV40,'【記載例】シフト記号表（勤務時間帯）'!$C$6:$U$35,19,FALSE))</f>
        <v/>
      </c>
      <c r="AW42" s="195" t="str">
        <f>IF(AW40="","",VLOOKUP(AW40,'【記載例】シフト記号表（勤務時間帯）'!$C$6:$U$35,19,FALSE))</f>
        <v/>
      </c>
      <c r="AX42" s="1403">
        <f>IF($BB$3="４週",SUM(S42:AT42),IF($BB$3="暦月",SUM(S42:AW42),""))</f>
        <v>28</v>
      </c>
      <c r="AY42" s="1404"/>
      <c r="AZ42" s="1405">
        <f>IF($BB$3="４週",AX42/4,IF($BB$3="暦月",【記載例】勤務形態一覧表!AX42/(【記載例】勤務形態一覧表!$BB$8/7),""))</f>
        <v>7</v>
      </c>
      <c r="BA42" s="1406"/>
      <c r="BB42" s="1390"/>
      <c r="BC42" s="1391"/>
      <c r="BD42" s="1391"/>
      <c r="BE42" s="1391"/>
      <c r="BF42" s="1392"/>
    </row>
    <row r="43" spans="2:58" ht="20.25" customHeight="1" x14ac:dyDescent="0.15">
      <c r="B43" s="1326">
        <f>B40+1</f>
        <v>8</v>
      </c>
      <c r="C43" s="1429" t="s">
        <v>545</v>
      </c>
      <c r="D43" s="1430"/>
      <c r="E43" s="1431"/>
      <c r="F43" s="197"/>
      <c r="G43" s="1410" t="s">
        <v>531</v>
      </c>
      <c r="H43" s="1412" t="s">
        <v>557</v>
      </c>
      <c r="I43" s="1342"/>
      <c r="J43" s="1342"/>
      <c r="K43" s="1343"/>
      <c r="L43" s="1413" t="s">
        <v>558</v>
      </c>
      <c r="M43" s="1414"/>
      <c r="N43" s="1414"/>
      <c r="O43" s="1415"/>
      <c r="P43" s="1419" t="s">
        <v>553</v>
      </c>
      <c r="Q43" s="1420"/>
      <c r="R43" s="1421"/>
      <c r="S43" s="186" t="s">
        <v>536</v>
      </c>
      <c r="T43" s="187"/>
      <c r="U43" s="187" t="s">
        <v>536</v>
      </c>
      <c r="V43" s="187" t="s">
        <v>536</v>
      </c>
      <c r="W43" s="187" t="s">
        <v>536</v>
      </c>
      <c r="X43" s="187"/>
      <c r="Y43" s="188" t="s">
        <v>536</v>
      </c>
      <c r="Z43" s="186" t="s">
        <v>536</v>
      </c>
      <c r="AA43" s="187"/>
      <c r="AB43" s="187" t="s">
        <v>536</v>
      </c>
      <c r="AC43" s="187" t="s">
        <v>762</v>
      </c>
      <c r="AD43" s="187" t="s">
        <v>536</v>
      </c>
      <c r="AE43" s="187"/>
      <c r="AF43" s="188" t="s">
        <v>536</v>
      </c>
      <c r="AG43" s="186" t="s">
        <v>536</v>
      </c>
      <c r="AH43" s="187"/>
      <c r="AI43" s="187" t="s">
        <v>536</v>
      </c>
      <c r="AJ43" s="187" t="s">
        <v>536</v>
      </c>
      <c r="AK43" s="187" t="s">
        <v>763</v>
      </c>
      <c r="AL43" s="187"/>
      <c r="AM43" s="188" t="s">
        <v>536</v>
      </c>
      <c r="AN43" s="186" t="s">
        <v>536</v>
      </c>
      <c r="AO43" s="187"/>
      <c r="AP43" s="187" t="s">
        <v>536</v>
      </c>
      <c r="AQ43" s="187" t="s">
        <v>536</v>
      </c>
      <c r="AR43" s="187" t="s">
        <v>536</v>
      </c>
      <c r="AS43" s="187"/>
      <c r="AT43" s="188" t="s">
        <v>763</v>
      </c>
      <c r="AU43" s="186"/>
      <c r="AV43" s="187"/>
      <c r="AW43" s="187"/>
      <c r="AX43" s="1422"/>
      <c r="AY43" s="1423"/>
      <c r="AZ43" s="1424"/>
      <c r="BA43" s="1425"/>
      <c r="BB43" s="1426"/>
      <c r="BC43" s="1427"/>
      <c r="BD43" s="1427"/>
      <c r="BE43" s="1427"/>
      <c r="BF43" s="1428"/>
    </row>
    <row r="44" spans="2:58" ht="20.25" customHeight="1" x14ac:dyDescent="0.15">
      <c r="B44" s="1326"/>
      <c r="C44" s="1432"/>
      <c r="D44" s="1433"/>
      <c r="E44" s="1434"/>
      <c r="F44" s="189"/>
      <c r="G44" s="1337"/>
      <c r="H44" s="1341"/>
      <c r="I44" s="1342"/>
      <c r="J44" s="1342"/>
      <c r="K44" s="1343"/>
      <c r="L44" s="1347"/>
      <c r="M44" s="1348"/>
      <c r="N44" s="1348"/>
      <c r="O44" s="1349"/>
      <c r="P44" s="1393" t="s">
        <v>538</v>
      </c>
      <c r="Q44" s="1394"/>
      <c r="R44" s="1395"/>
      <c r="S44" s="190">
        <f>IF(S43="","",VLOOKUP(S43,'【記載例】シフト記号表（勤務時間帯）'!$C$6:$K$35,9,FALSE))</f>
        <v>8</v>
      </c>
      <c r="T44" s="191" t="str">
        <f>IF(T43="","",VLOOKUP(T43,'【記載例】シフト記号表（勤務時間帯）'!$C$6:$K$35,9,FALSE))</f>
        <v/>
      </c>
      <c r="U44" s="191">
        <f>IF(U43="","",VLOOKUP(U43,'【記載例】シフト記号表（勤務時間帯）'!$C$6:$K$35,9,FALSE))</f>
        <v>8</v>
      </c>
      <c r="V44" s="191">
        <f>IF(V43="","",VLOOKUP(V43,'【記載例】シフト記号表（勤務時間帯）'!$C$6:$K$35,9,FALSE))</f>
        <v>8</v>
      </c>
      <c r="W44" s="191">
        <f>IF(W43="","",VLOOKUP(W43,'【記載例】シフト記号表（勤務時間帯）'!$C$6:$K$35,9,FALSE))</f>
        <v>8</v>
      </c>
      <c r="X44" s="191" t="str">
        <f>IF(X43="","",VLOOKUP(X43,'【記載例】シフト記号表（勤務時間帯）'!$C$6:$K$35,9,FALSE))</f>
        <v/>
      </c>
      <c r="Y44" s="192">
        <f>IF(Y43="","",VLOOKUP(Y43,'【記載例】シフト記号表（勤務時間帯）'!$C$6:$K$35,9,FALSE))</f>
        <v>8</v>
      </c>
      <c r="Z44" s="190">
        <f>IF(Z43="","",VLOOKUP(Z43,'【記載例】シフト記号表（勤務時間帯）'!$C$6:$K$35,9,FALSE))</f>
        <v>8</v>
      </c>
      <c r="AA44" s="191" t="str">
        <f>IF(AA43="","",VLOOKUP(AA43,'【記載例】シフト記号表（勤務時間帯）'!$C$6:$K$35,9,FALSE))</f>
        <v/>
      </c>
      <c r="AB44" s="191">
        <f>IF(AB43="","",VLOOKUP(AB43,'【記載例】シフト記号表（勤務時間帯）'!$C$6:$K$35,9,FALSE))</f>
        <v>8</v>
      </c>
      <c r="AC44" s="191">
        <f>IF(AC43="","",VLOOKUP(AC43,'【記載例】シフト記号表（勤務時間帯）'!$C$6:$K$35,9,FALSE))</f>
        <v>8</v>
      </c>
      <c r="AD44" s="191">
        <f>IF(AD43="","",VLOOKUP(AD43,'【記載例】シフト記号表（勤務時間帯）'!$C$6:$K$35,9,FALSE))</f>
        <v>8</v>
      </c>
      <c r="AE44" s="191" t="str">
        <f>IF(AE43="","",VLOOKUP(AE43,'【記載例】シフト記号表（勤務時間帯）'!$C$6:$K$35,9,FALSE))</f>
        <v/>
      </c>
      <c r="AF44" s="192">
        <f>IF(AF43="","",VLOOKUP(AF43,'【記載例】シフト記号表（勤務時間帯）'!$C$6:$K$35,9,FALSE))</f>
        <v>8</v>
      </c>
      <c r="AG44" s="190">
        <f>IF(AG43="","",VLOOKUP(AG43,'【記載例】シフト記号表（勤務時間帯）'!$C$6:$K$35,9,FALSE))</f>
        <v>8</v>
      </c>
      <c r="AH44" s="191" t="str">
        <f>IF(AH43="","",VLOOKUP(AH43,'【記載例】シフト記号表（勤務時間帯）'!$C$6:$K$35,9,FALSE))</f>
        <v/>
      </c>
      <c r="AI44" s="191">
        <f>IF(AI43="","",VLOOKUP(AI43,'【記載例】シフト記号表（勤務時間帯）'!$C$6:$K$35,9,FALSE))</f>
        <v>8</v>
      </c>
      <c r="AJ44" s="191">
        <f>IF(AJ43="","",VLOOKUP(AJ43,'【記載例】シフト記号表（勤務時間帯）'!$C$6:$K$35,9,FALSE))</f>
        <v>8</v>
      </c>
      <c r="AK44" s="191">
        <f>IF(AK43="","",VLOOKUP(AK43,'【記載例】シフト記号表（勤務時間帯）'!$C$6:$K$35,9,FALSE))</f>
        <v>8</v>
      </c>
      <c r="AL44" s="191" t="str">
        <f>IF(AL43="","",VLOOKUP(AL43,'【記載例】シフト記号表（勤務時間帯）'!$C$6:$K$35,9,FALSE))</f>
        <v/>
      </c>
      <c r="AM44" s="192">
        <f>IF(AM43="","",VLOOKUP(AM43,'【記載例】シフト記号表（勤務時間帯）'!$C$6:$K$35,9,FALSE))</f>
        <v>8</v>
      </c>
      <c r="AN44" s="190">
        <f>IF(AN43="","",VLOOKUP(AN43,'【記載例】シフト記号表（勤務時間帯）'!$C$6:$K$35,9,FALSE))</f>
        <v>8</v>
      </c>
      <c r="AO44" s="191" t="str">
        <f>IF(AO43="","",VLOOKUP(AO43,'【記載例】シフト記号表（勤務時間帯）'!$C$6:$K$35,9,FALSE))</f>
        <v/>
      </c>
      <c r="AP44" s="191">
        <f>IF(AP43="","",VLOOKUP(AP43,'【記載例】シフト記号表（勤務時間帯）'!$C$6:$K$35,9,FALSE))</f>
        <v>8</v>
      </c>
      <c r="AQ44" s="191">
        <f>IF(AQ43="","",VLOOKUP(AQ43,'【記載例】シフト記号表（勤務時間帯）'!$C$6:$K$35,9,FALSE))</f>
        <v>8</v>
      </c>
      <c r="AR44" s="191">
        <f>IF(AR43="","",VLOOKUP(AR43,'【記載例】シフト記号表（勤務時間帯）'!$C$6:$K$35,9,FALSE))</f>
        <v>8</v>
      </c>
      <c r="AS44" s="191" t="str">
        <f>IF(AS43="","",VLOOKUP(AS43,'【記載例】シフト記号表（勤務時間帯）'!$C$6:$K$35,9,FALSE))</f>
        <v/>
      </c>
      <c r="AT44" s="192">
        <f>IF(AT43="","",VLOOKUP(AT43,'【記載例】シフト記号表（勤務時間帯）'!$C$6:$K$35,9,FALSE))</f>
        <v>8</v>
      </c>
      <c r="AU44" s="190" t="str">
        <f>IF(AU43="","",VLOOKUP(AU43,'【記載例】シフト記号表（勤務時間帯）'!$C$6:$K$35,9,FALSE))</f>
        <v/>
      </c>
      <c r="AV44" s="191" t="str">
        <f>IF(AV43="","",VLOOKUP(AV43,'【記載例】シフト記号表（勤務時間帯）'!$C$6:$K$35,9,FALSE))</f>
        <v/>
      </c>
      <c r="AW44" s="191" t="str">
        <f>IF(AW43="","",VLOOKUP(AW43,'【記載例】シフト記号表（勤務時間帯）'!$C$6:$K$35,9,FALSE))</f>
        <v/>
      </c>
      <c r="AX44" s="1396">
        <f>IF($BB$3="４週",SUM(S44:AT44),IF($BB$3="暦月",SUM(S44:AW44),""))</f>
        <v>160</v>
      </c>
      <c r="AY44" s="1397"/>
      <c r="AZ44" s="1398">
        <f>IF($BB$3="４週",AX44/4,IF($BB$3="暦月",【記載例】勤務形態一覧表!AX44/(【記載例】勤務形態一覧表!$BB$8/7),""))</f>
        <v>40</v>
      </c>
      <c r="BA44" s="1399"/>
      <c r="BB44" s="1387"/>
      <c r="BC44" s="1388"/>
      <c r="BD44" s="1388"/>
      <c r="BE44" s="1388"/>
      <c r="BF44" s="1389"/>
    </row>
    <row r="45" spans="2:58" ht="20.25" customHeight="1" x14ac:dyDescent="0.15">
      <c r="B45" s="1326"/>
      <c r="C45" s="1435"/>
      <c r="D45" s="1436"/>
      <c r="E45" s="1437"/>
      <c r="F45" s="189" t="str">
        <f>C43</f>
        <v>介護職員</v>
      </c>
      <c r="G45" s="1411"/>
      <c r="H45" s="1341"/>
      <c r="I45" s="1342"/>
      <c r="J45" s="1342"/>
      <c r="K45" s="1343"/>
      <c r="L45" s="1416"/>
      <c r="M45" s="1417"/>
      <c r="N45" s="1417"/>
      <c r="O45" s="1418"/>
      <c r="P45" s="1400" t="s">
        <v>539</v>
      </c>
      <c r="Q45" s="1401"/>
      <c r="R45" s="1402"/>
      <c r="S45" s="194">
        <f>IF(S43="","",VLOOKUP(S43,'【記載例】シフト記号表（勤務時間帯）'!$C$6:$U$35,19,FALSE))</f>
        <v>7</v>
      </c>
      <c r="T45" s="195" t="str">
        <f>IF(T43="","",VLOOKUP(T43,'【記載例】シフト記号表（勤務時間帯）'!$C$6:$U$35,19,FALSE))</f>
        <v/>
      </c>
      <c r="U45" s="195">
        <f>IF(U43="","",VLOOKUP(U43,'【記載例】シフト記号表（勤務時間帯）'!$C$6:$U$35,19,FALSE))</f>
        <v>7</v>
      </c>
      <c r="V45" s="195">
        <f>IF(V43="","",VLOOKUP(V43,'【記載例】シフト記号表（勤務時間帯）'!$C$6:$U$35,19,FALSE))</f>
        <v>7</v>
      </c>
      <c r="W45" s="195">
        <f>IF(W43="","",VLOOKUP(W43,'【記載例】シフト記号表（勤務時間帯）'!$C$6:$U$35,19,FALSE))</f>
        <v>7</v>
      </c>
      <c r="X45" s="195" t="str">
        <f>IF(X43="","",VLOOKUP(X43,'【記載例】シフト記号表（勤務時間帯）'!$C$6:$U$35,19,FALSE))</f>
        <v/>
      </c>
      <c r="Y45" s="196">
        <f>IF(Y43="","",VLOOKUP(Y43,'【記載例】シフト記号表（勤務時間帯）'!$C$6:$U$35,19,FALSE))</f>
        <v>7</v>
      </c>
      <c r="Z45" s="194">
        <f>IF(Z43="","",VLOOKUP(Z43,'【記載例】シフト記号表（勤務時間帯）'!$C$6:$U$35,19,FALSE))</f>
        <v>7</v>
      </c>
      <c r="AA45" s="195" t="str">
        <f>IF(AA43="","",VLOOKUP(AA43,'【記載例】シフト記号表（勤務時間帯）'!$C$6:$U$35,19,FALSE))</f>
        <v/>
      </c>
      <c r="AB45" s="195">
        <f>IF(AB43="","",VLOOKUP(AB43,'【記載例】シフト記号表（勤務時間帯）'!$C$6:$U$35,19,FALSE))</f>
        <v>7</v>
      </c>
      <c r="AC45" s="195">
        <f>IF(AC43="","",VLOOKUP(AC43,'【記載例】シフト記号表（勤務時間帯）'!$C$6:$U$35,19,FALSE))</f>
        <v>7</v>
      </c>
      <c r="AD45" s="195">
        <f>IF(AD43="","",VLOOKUP(AD43,'【記載例】シフト記号表（勤務時間帯）'!$C$6:$U$35,19,FALSE))</f>
        <v>7</v>
      </c>
      <c r="AE45" s="195" t="str">
        <f>IF(AE43="","",VLOOKUP(AE43,'【記載例】シフト記号表（勤務時間帯）'!$C$6:$U$35,19,FALSE))</f>
        <v/>
      </c>
      <c r="AF45" s="196">
        <f>IF(AF43="","",VLOOKUP(AF43,'【記載例】シフト記号表（勤務時間帯）'!$C$6:$U$35,19,FALSE))</f>
        <v>7</v>
      </c>
      <c r="AG45" s="194">
        <f>IF(AG43="","",VLOOKUP(AG43,'【記載例】シフト記号表（勤務時間帯）'!$C$6:$U$35,19,FALSE))</f>
        <v>7</v>
      </c>
      <c r="AH45" s="195" t="str">
        <f>IF(AH43="","",VLOOKUP(AH43,'【記載例】シフト記号表（勤務時間帯）'!$C$6:$U$35,19,FALSE))</f>
        <v/>
      </c>
      <c r="AI45" s="195">
        <f>IF(AI43="","",VLOOKUP(AI43,'【記載例】シフト記号表（勤務時間帯）'!$C$6:$U$35,19,FALSE))</f>
        <v>7</v>
      </c>
      <c r="AJ45" s="195">
        <f>IF(AJ43="","",VLOOKUP(AJ43,'【記載例】シフト記号表（勤務時間帯）'!$C$6:$U$35,19,FALSE))</f>
        <v>7</v>
      </c>
      <c r="AK45" s="195">
        <f>IF(AK43="","",VLOOKUP(AK43,'【記載例】シフト記号表（勤務時間帯）'!$C$6:$U$35,19,FALSE))</f>
        <v>7</v>
      </c>
      <c r="AL45" s="195" t="str">
        <f>IF(AL43="","",VLOOKUP(AL43,'【記載例】シフト記号表（勤務時間帯）'!$C$6:$U$35,19,FALSE))</f>
        <v/>
      </c>
      <c r="AM45" s="196">
        <f>IF(AM43="","",VLOOKUP(AM43,'【記載例】シフト記号表（勤務時間帯）'!$C$6:$U$35,19,FALSE))</f>
        <v>7</v>
      </c>
      <c r="AN45" s="194">
        <f>IF(AN43="","",VLOOKUP(AN43,'【記載例】シフト記号表（勤務時間帯）'!$C$6:$U$35,19,FALSE))</f>
        <v>7</v>
      </c>
      <c r="AO45" s="195" t="str">
        <f>IF(AO43="","",VLOOKUP(AO43,'【記載例】シフト記号表（勤務時間帯）'!$C$6:$U$35,19,FALSE))</f>
        <v/>
      </c>
      <c r="AP45" s="195">
        <f>IF(AP43="","",VLOOKUP(AP43,'【記載例】シフト記号表（勤務時間帯）'!$C$6:$U$35,19,FALSE))</f>
        <v>7</v>
      </c>
      <c r="AQ45" s="195">
        <f>IF(AQ43="","",VLOOKUP(AQ43,'【記載例】シフト記号表（勤務時間帯）'!$C$6:$U$35,19,FALSE))</f>
        <v>7</v>
      </c>
      <c r="AR45" s="195">
        <f>IF(AR43="","",VLOOKUP(AR43,'【記載例】シフト記号表（勤務時間帯）'!$C$6:$U$35,19,FALSE))</f>
        <v>7</v>
      </c>
      <c r="AS45" s="195" t="str">
        <f>IF(AS43="","",VLOOKUP(AS43,'【記載例】シフト記号表（勤務時間帯）'!$C$6:$U$35,19,FALSE))</f>
        <v/>
      </c>
      <c r="AT45" s="196">
        <f>IF(AT43="","",VLOOKUP(AT43,'【記載例】シフト記号表（勤務時間帯）'!$C$6:$U$35,19,FALSE))</f>
        <v>7</v>
      </c>
      <c r="AU45" s="194" t="str">
        <f>IF(AU43="","",VLOOKUP(AU43,'【記載例】シフト記号表（勤務時間帯）'!$C$6:$U$35,19,FALSE))</f>
        <v/>
      </c>
      <c r="AV45" s="195" t="str">
        <f>IF(AV43="","",VLOOKUP(AV43,'【記載例】シフト記号表（勤務時間帯）'!$C$6:$U$35,19,FALSE))</f>
        <v/>
      </c>
      <c r="AW45" s="195" t="str">
        <f>IF(AW43="","",VLOOKUP(AW43,'【記載例】シフト記号表（勤務時間帯）'!$C$6:$U$35,19,FALSE))</f>
        <v/>
      </c>
      <c r="AX45" s="1403">
        <f>IF($BB$3="４週",SUM(S45:AT45),IF($BB$3="暦月",SUM(S45:AW45),""))</f>
        <v>140</v>
      </c>
      <c r="AY45" s="1404"/>
      <c r="AZ45" s="1405">
        <f>IF($BB$3="４週",AX45/4,IF($BB$3="暦月",【記載例】勤務形態一覧表!AX45/(【記載例】勤務形態一覧表!$BB$8/7),""))</f>
        <v>35</v>
      </c>
      <c r="BA45" s="1406"/>
      <c r="BB45" s="1390"/>
      <c r="BC45" s="1391"/>
      <c r="BD45" s="1391"/>
      <c r="BE45" s="1391"/>
      <c r="BF45" s="1392"/>
    </row>
    <row r="46" spans="2:58" ht="20.25" customHeight="1" x14ac:dyDescent="0.15">
      <c r="B46" s="1326">
        <f>B43+1</f>
        <v>9</v>
      </c>
      <c r="C46" s="1429" t="s">
        <v>545</v>
      </c>
      <c r="D46" s="1430"/>
      <c r="E46" s="1431"/>
      <c r="F46" s="197"/>
      <c r="G46" s="1410" t="s">
        <v>531</v>
      </c>
      <c r="H46" s="1412" t="s">
        <v>532</v>
      </c>
      <c r="I46" s="1342"/>
      <c r="J46" s="1342"/>
      <c r="K46" s="1343"/>
      <c r="L46" s="1413" t="s">
        <v>559</v>
      </c>
      <c r="M46" s="1414"/>
      <c r="N46" s="1414"/>
      <c r="O46" s="1415"/>
      <c r="P46" s="1419" t="s">
        <v>764</v>
      </c>
      <c r="Q46" s="1420"/>
      <c r="R46" s="1421"/>
      <c r="S46" s="186" t="s">
        <v>765</v>
      </c>
      <c r="T46" s="187" t="s">
        <v>765</v>
      </c>
      <c r="U46" s="187"/>
      <c r="V46" s="187" t="s">
        <v>765</v>
      </c>
      <c r="W46" s="187" t="s">
        <v>765</v>
      </c>
      <c r="X46" s="187" t="s">
        <v>536</v>
      </c>
      <c r="Y46" s="188"/>
      <c r="Z46" s="186" t="s">
        <v>765</v>
      </c>
      <c r="AA46" s="187" t="s">
        <v>763</v>
      </c>
      <c r="AB46" s="187"/>
      <c r="AC46" s="187" t="s">
        <v>765</v>
      </c>
      <c r="AD46" s="187" t="s">
        <v>765</v>
      </c>
      <c r="AE46" s="187" t="s">
        <v>536</v>
      </c>
      <c r="AF46" s="188"/>
      <c r="AG46" s="186" t="s">
        <v>765</v>
      </c>
      <c r="AH46" s="187" t="s">
        <v>765</v>
      </c>
      <c r="AI46" s="187"/>
      <c r="AJ46" s="187" t="s">
        <v>762</v>
      </c>
      <c r="AK46" s="187" t="s">
        <v>763</v>
      </c>
      <c r="AL46" s="187" t="s">
        <v>765</v>
      </c>
      <c r="AM46" s="188"/>
      <c r="AN46" s="186" t="s">
        <v>765</v>
      </c>
      <c r="AO46" s="187" t="s">
        <v>765</v>
      </c>
      <c r="AP46" s="187"/>
      <c r="AQ46" s="187" t="s">
        <v>765</v>
      </c>
      <c r="AR46" s="187" t="s">
        <v>765</v>
      </c>
      <c r="AS46" s="187" t="s">
        <v>765</v>
      </c>
      <c r="AT46" s="188"/>
      <c r="AU46" s="186"/>
      <c r="AV46" s="187"/>
      <c r="AW46" s="187"/>
      <c r="AX46" s="1422"/>
      <c r="AY46" s="1423"/>
      <c r="AZ46" s="1424"/>
      <c r="BA46" s="1425"/>
      <c r="BB46" s="1426"/>
      <c r="BC46" s="1427"/>
      <c r="BD46" s="1427"/>
      <c r="BE46" s="1427"/>
      <c r="BF46" s="1428"/>
    </row>
    <row r="47" spans="2:58" ht="20.25" customHeight="1" x14ac:dyDescent="0.15">
      <c r="B47" s="1326"/>
      <c r="C47" s="1432"/>
      <c r="D47" s="1433"/>
      <c r="E47" s="1434"/>
      <c r="F47" s="189"/>
      <c r="G47" s="1337"/>
      <c r="H47" s="1341"/>
      <c r="I47" s="1342"/>
      <c r="J47" s="1342"/>
      <c r="K47" s="1343"/>
      <c r="L47" s="1347"/>
      <c r="M47" s="1348"/>
      <c r="N47" s="1348"/>
      <c r="O47" s="1349"/>
      <c r="P47" s="1393" t="s">
        <v>538</v>
      </c>
      <c r="Q47" s="1394"/>
      <c r="R47" s="1395"/>
      <c r="S47" s="190">
        <f>IF(S46="","",VLOOKUP(S46,'【記載例】シフト記号表（勤務時間帯）'!$C$6:$K$35,9,FALSE))</f>
        <v>8</v>
      </c>
      <c r="T47" s="191">
        <f>IF(T46="","",VLOOKUP(T46,'【記載例】シフト記号表（勤務時間帯）'!$C$6:$K$35,9,FALSE))</f>
        <v>8</v>
      </c>
      <c r="U47" s="191" t="str">
        <f>IF(U46="","",VLOOKUP(U46,'【記載例】シフト記号表（勤務時間帯）'!$C$6:$K$35,9,FALSE))</f>
        <v/>
      </c>
      <c r="V47" s="191">
        <f>IF(V46="","",VLOOKUP(V46,'【記載例】シフト記号表（勤務時間帯）'!$C$6:$K$35,9,FALSE))</f>
        <v>8</v>
      </c>
      <c r="W47" s="191">
        <f>IF(W46="","",VLOOKUP(W46,'【記載例】シフト記号表（勤務時間帯）'!$C$6:$K$35,9,FALSE))</f>
        <v>8</v>
      </c>
      <c r="X47" s="191">
        <f>IF(X46="","",VLOOKUP(X46,'【記載例】シフト記号表（勤務時間帯）'!$C$6:$K$35,9,FALSE))</f>
        <v>8</v>
      </c>
      <c r="Y47" s="192" t="str">
        <f>IF(Y46="","",VLOOKUP(Y46,'【記載例】シフト記号表（勤務時間帯）'!$C$6:$K$35,9,FALSE))</f>
        <v/>
      </c>
      <c r="Z47" s="190">
        <f>IF(Z46="","",VLOOKUP(Z46,'【記載例】シフト記号表（勤務時間帯）'!$C$6:$K$35,9,FALSE))</f>
        <v>8</v>
      </c>
      <c r="AA47" s="191">
        <f>IF(AA46="","",VLOOKUP(AA46,'【記載例】シフト記号表（勤務時間帯）'!$C$6:$K$35,9,FALSE))</f>
        <v>8</v>
      </c>
      <c r="AB47" s="191" t="str">
        <f>IF(AB46="","",VLOOKUP(AB46,'【記載例】シフト記号表（勤務時間帯）'!$C$6:$K$35,9,FALSE))</f>
        <v/>
      </c>
      <c r="AC47" s="191">
        <f>IF(AC46="","",VLOOKUP(AC46,'【記載例】シフト記号表（勤務時間帯）'!$C$6:$K$35,9,FALSE))</f>
        <v>8</v>
      </c>
      <c r="AD47" s="191">
        <f>IF(AD46="","",VLOOKUP(AD46,'【記載例】シフト記号表（勤務時間帯）'!$C$6:$K$35,9,FALSE))</f>
        <v>8</v>
      </c>
      <c r="AE47" s="191">
        <f>IF(AE46="","",VLOOKUP(AE46,'【記載例】シフト記号表（勤務時間帯）'!$C$6:$K$35,9,FALSE))</f>
        <v>8</v>
      </c>
      <c r="AF47" s="192" t="str">
        <f>IF(AF46="","",VLOOKUP(AF46,'【記載例】シフト記号表（勤務時間帯）'!$C$6:$K$35,9,FALSE))</f>
        <v/>
      </c>
      <c r="AG47" s="190">
        <f>IF(AG46="","",VLOOKUP(AG46,'【記載例】シフト記号表（勤務時間帯）'!$C$6:$K$35,9,FALSE))</f>
        <v>8</v>
      </c>
      <c r="AH47" s="191">
        <f>IF(AH46="","",VLOOKUP(AH46,'【記載例】シフト記号表（勤務時間帯）'!$C$6:$K$35,9,FALSE))</f>
        <v>8</v>
      </c>
      <c r="AI47" s="191" t="str">
        <f>IF(AI46="","",VLOOKUP(AI46,'【記載例】シフト記号表（勤務時間帯）'!$C$6:$K$35,9,FALSE))</f>
        <v/>
      </c>
      <c r="AJ47" s="191">
        <f>IF(AJ46="","",VLOOKUP(AJ46,'【記載例】シフト記号表（勤務時間帯）'!$C$6:$K$35,9,FALSE))</f>
        <v>8</v>
      </c>
      <c r="AK47" s="191">
        <f>IF(AK46="","",VLOOKUP(AK46,'【記載例】シフト記号表（勤務時間帯）'!$C$6:$K$35,9,FALSE))</f>
        <v>8</v>
      </c>
      <c r="AL47" s="191">
        <f>IF(AL46="","",VLOOKUP(AL46,'【記載例】シフト記号表（勤務時間帯）'!$C$6:$K$35,9,FALSE))</f>
        <v>8</v>
      </c>
      <c r="AM47" s="192" t="str">
        <f>IF(AM46="","",VLOOKUP(AM46,'【記載例】シフト記号表（勤務時間帯）'!$C$6:$K$35,9,FALSE))</f>
        <v/>
      </c>
      <c r="AN47" s="190">
        <f>IF(AN46="","",VLOOKUP(AN46,'【記載例】シフト記号表（勤務時間帯）'!$C$6:$K$35,9,FALSE))</f>
        <v>8</v>
      </c>
      <c r="AO47" s="191">
        <f>IF(AO46="","",VLOOKUP(AO46,'【記載例】シフト記号表（勤務時間帯）'!$C$6:$K$35,9,FALSE))</f>
        <v>8</v>
      </c>
      <c r="AP47" s="191" t="str">
        <f>IF(AP46="","",VLOOKUP(AP46,'【記載例】シフト記号表（勤務時間帯）'!$C$6:$K$35,9,FALSE))</f>
        <v/>
      </c>
      <c r="AQ47" s="191">
        <f>IF(AQ46="","",VLOOKUP(AQ46,'【記載例】シフト記号表（勤務時間帯）'!$C$6:$K$35,9,FALSE))</f>
        <v>8</v>
      </c>
      <c r="AR47" s="191">
        <f>IF(AR46="","",VLOOKUP(AR46,'【記載例】シフト記号表（勤務時間帯）'!$C$6:$K$35,9,FALSE))</f>
        <v>8</v>
      </c>
      <c r="AS47" s="191">
        <f>IF(AS46="","",VLOOKUP(AS46,'【記載例】シフト記号表（勤務時間帯）'!$C$6:$K$35,9,FALSE))</f>
        <v>8</v>
      </c>
      <c r="AT47" s="192" t="str">
        <f>IF(AT46="","",VLOOKUP(AT46,'【記載例】シフト記号表（勤務時間帯）'!$C$6:$K$35,9,FALSE))</f>
        <v/>
      </c>
      <c r="AU47" s="190" t="str">
        <f>IF(AU46="","",VLOOKUP(AU46,'【記載例】シフト記号表（勤務時間帯）'!$C$6:$K$35,9,FALSE))</f>
        <v/>
      </c>
      <c r="AV47" s="191" t="str">
        <f>IF(AV46="","",VLOOKUP(AV46,'【記載例】シフト記号表（勤務時間帯）'!$C$6:$K$35,9,FALSE))</f>
        <v/>
      </c>
      <c r="AW47" s="191" t="str">
        <f>IF(AW46="","",VLOOKUP(AW46,'【記載例】シフト記号表（勤務時間帯）'!$C$6:$K$35,9,FALSE))</f>
        <v/>
      </c>
      <c r="AX47" s="1396">
        <f>IF($BB$3="４週",SUM(S47:AT47),IF($BB$3="暦月",SUM(S47:AW47),""))</f>
        <v>160</v>
      </c>
      <c r="AY47" s="1397"/>
      <c r="AZ47" s="1398">
        <f>IF($BB$3="４週",AX47/4,IF($BB$3="暦月",【記載例】勤務形態一覧表!AX47/(【記載例】勤務形態一覧表!$BB$8/7),""))</f>
        <v>40</v>
      </c>
      <c r="BA47" s="1399"/>
      <c r="BB47" s="1387"/>
      <c r="BC47" s="1388"/>
      <c r="BD47" s="1388"/>
      <c r="BE47" s="1388"/>
      <c r="BF47" s="1389"/>
    </row>
    <row r="48" spans="2:58" ht="20.25" customHeight="1" x14ac:dyDescent="0.15">
      <c r="B48" s="1326"/>
      <c r="C48" s="1435"/>
      <c r="D48" s="1436"/>
      <c r="E48" s="1437"/>
      <c r="F48" s="189" t="str">
        <f>C46</f>
        <v>介護職員</v>
      </c>
      <c r="G48" s="1411"/>
      <c r="H48" s="1341"/>
      <c r="I48" s="1342"/>
      <c r="J48" s="1342"/>
      <c r="K48" s="1343"/>
      <c r="L48" s="1416"/>
      <c r="M48" s="1417"/>
      <c r="N48" s="1417"/>
      <c r="O48" s="1418"/>
      <c r="P48" s="1400" t="s">
        <v>539</v>
      </c>
      <c r="Q48" s="1401"/>
      <c r="R48" s="1402"/>
      <c r="S48" s="194">
        <f>IF(S46="","",VLOOKUP(S46,'【記載例】シフト記号表（勤務時間帯）'!$C$6:$U$35,19,FALSE))</f>
        <v>7</v>
      </c>
      <c r="T48" s="195">
        <f>IF(T46="","",VLOOKUP(T46,'【記載例】シフト記号表（勤務時間帯）'!$C$6:$U$35,19,FALSE))</f>
        <v>7</v>
      </c>
      <c r="U48" s="195" t="str">
        <f>IF(U46="","",VLOOKUP(U46,'【記載例】シフト記号表（勤務時間帯）'!$C$6:$U$35,19,FALSE))</f>
        <v/>
      </c>
      <c r="V48" s="195">
        <f>IF(V46="","",VLOOKUP(V46,'【記載例】シフト記号表（勤務時間帯）'!$C$6:$U$35,19,FALSE))</f>
        <v>7</v>
      </c>
      <c r="W48" s="195">
        <f>IF(W46="","",VLOOKUP(W46,'【記載例】シフト記号表（勤務時間帯）'!$C$6:$U$35,19,FALSE))</f>
        <v>7</v>
      </c>
      <c r="X48" s="195">
        <f>IF(X46="","",VLOOKUP(X46,'【記載例】シフト記号表（勤務時間帯）'!$C$6:$U$35,19,FALSE))</f>
        <v>7</v>
      </c>
      <c r="Y48" s="196" t="str">
        <f>IF(Y46="","",VLOOKUP(Y46,'【記載例】シフト記号表（勤務時間帯）'!$C$6:$U$35,19,FALSE))</f>
        <v/>
      </c>
      <c r="Z48" s="194">
        <f>IF(Z46="","",VLOOKUP(Z46,'【記載例】シフト記号表（勤務時間帯）'!$C$6:$U$35,19,FALSE))</f>
        <v>7</v>
      </c>
      <c r="AA48" s="195">
        <f>IF(AA46="","",VLOOKUP(AA46,'【記載例】シフト記号表（勤務時間帯）'!$C$6:$U$35,19,FALSE))</f>
        <v>7</v>
      </c>
      <c r="AB48" s="195" t="str">
        <f>IF(AB46="","",VLOOKUP(AB46,'【記載例】シフト記号表（勤務時間帯）'!$C$6:$U$35,19,FALSE))</f>
        <v/>
      </c>
      <c r="AC48" s="195">
        <f>IF(AC46="","",VLOOKUP(AC46,'【記載例】シフト記号表（勤務時間帯）'!$C$6:$U$35,19,FALSE))</f>
        <v>7</v>
      </c>
      <c r="AD48" s="195">
        <f>IF(AD46="","",VLOOKUP(AD46,'【記載例】シフト記号表（勤務時間帯）'!$C$6:$U$35,19,FALSE))</f>
        <v>7</v>
      </c>
      <c r="AE48" s="195">
        <f>IF(AE46="","",VLOOKUP(AE46,'【記載例】シフト記号表（勤務時間帯）'!$C$6:$U$35,19,FALSE))</f>
        <v>7</v>
      </c>
      <c r="AF48" s="196" t="str">
        <f>IF(AF46="","",VLOOKUP(AF46,'【記載例】シフト記号表（勤務時間帯）'!$C$6:$U$35,19,FALSE))</f>
        <v/>
      </c>
      <c r="AG48" s="194">
        <f>IF(AG46="","",VLOOKUP(AG46,'【記載例】シフト記号表（勤務時間帯）'!$C$6:$U$35,19,FALSE))</f>
        <v>7</v>
      </c>
      <c r="AH48" s="195">
        <f>IF(AH46="","",VLOOKUP(AH46,'【記載例】シフト記号表（勤務時間帯）'!$C$6:$U$35,19,FALSE))</f>
        <v>7</v>
      </c>
      <c r="AI48" s="195" t="str">
        <f>IF(AI46="","",VLOOKUP(AI46,'【記載例】シフト記号表（勤務時間帯）'!$C$6:$U$35,19,FALSE))</f>
        <v/>
      </c>
      <c r="AJ48" s="195">
        <f>IF(AJ46="","",VLOOKUP(AJ46,'【記載例】シフト記号表（勤務時間帯）'!$C$6:$U$35,19,FALSE))</f>
        <v>7</v>
      </c>
      <c r="AK48" s="195">
        <f>IF(AK46="","",VLOOKUP(AK46,'【記載例】シフト記号表（勤務時間帯）'!$C$6:$U$35,19,FALSE))</f>
        <v>7</v>
      </c>
      <c r="AL48" s="195">
        <f>IF(AL46="","",VLOOKUP(AL46,'【記載例】シフト記号表（勤務時間帯）'!$C$6:$U$35,19,FALSE))</f>
        <v>7</v>
      </c>
      <c r="AM48" s="196" t="str">
        <f>IF(AM46="","",VLOOKUP(AM46,'【記載例】シフト記号表（勤務時間帯）'!$C$6:$U$35,19,FALSE))</f>
        <v/>
      </c>
      <c r="AN48" s="194">
        <f>IF(AN46="","",VLOOKUP(AN46,'【記載例】シフト記号表（勤務時間帯）'!$C$6:$U$35,19,FALSE))</f>
        <v>7</v>
      </c>
      <c r="AO48" s="195">
        <f>IF(AO46="","",VLOOKUP(AO46,'【記載例】シフト記号表（勤務時間帯）'!$C$6:$U$35,19,FALSE))</f>
        <v>7</v>
      </c>
      <c r="AP48" s="195" t="str">
        <f>IF(AP46="","",VLOOKUP(AP46,'【記載例】シフト記号表（勤務時間帯）'!$C$6:$U$35,19,FALSE))</f>
        <v/>
      </c>
      <c r="AQ48" s="195">
        <f>IF(AQ46="","",VLOOKUP(AQ46,'【記載例】シフト記号表（勤務時間帯）'!$C$6:$U$35,19,FALSE))</f>
        <v>7</v>
      </c>
      <c r="AR48" s="195">
        <f>IF(AR46="","",VLOOKUP(AR46,'【記載例】シフト記号表（勤務時間帯）'!$C$6:$U$35,19,FALSE))</f>
        <v>7</v>
      </c>
      <c r="AS48" s="195">
        <f>IF(AS46="","",VLOOKUP(AS46,'【記載例】シフト記号表（勤務時間帯）'!$C$6:$U$35,19,FALSE))</f>
        <v>7</v>
      </c>
      <c r="AT48" s="196" t="str">
        <f>IF(AT46="","",VLOOKUP(AT46,'【記載例】シフト記号表（勤務時間帯）'!$C$6:$U$35,19,FALSE))</f>
        <v/>
      </c>
      <c r="AU48" s="194" t="str">
        <f>IF(AU46="","",VLOOKUP(AU46,'【記載例】シフト記号表（勤務時間帯）'!$C$6:$U$35,19,FALSE))</f>
        <v/>
      </c>
      <c r="AV48" s="195" t="str">
        <f>IF(AV46="","",VLOOKUP(AV46,'【記載例】シフト記号表（勤務時間帯）'!$C$6:$U$35,19,FALSE))</f>
        <v/>
      </c>
      <c r="AW48" s="195" t="str">
        <f>IF(AW46="","",VLOOKUP(AW46,'【記載例】シフト記号表（勤務時間帯）'!$C$6:$U$35,19,FALSE))</f>
        <v/>
      </c>
      <c r="AX48" s="1403">
        <f>IF($BB$3="４週",SUM(S48:AT48),IF($BB$3="暦月",SUM(S48:AW48),""))</f>
        <v>140</v>
      </c>
      <c r="AY48" s="1404"/>
      <c r="AZ48" s="1405">
        <f>IF($BB$3="４週",AX48/4,IF($BB$3="暦月",【記載例】勤務形態一覧表!AX48/(【記載例】勤務形態一覧表!$BB$8/7),""))</f>
        <v>35</v>
      </c>
      <c r="BA48" s="1406"/>
      <c r="BB48" s="1390"/>
      <c r="BC48" s="1391"/>
      <c r="BD48" s="1391"/>
      <c r="BE48" s="1391"/>
      <c r="BF48" s="1392"/>
    </row>
    <row r="49" spans="2:58" ht="20.25" customHeight="1" x14ac:dyDescent="0.15">
      <c r="B49" s="1326">
        <f>B46+1</f>
        <v>10</v>
      </c>
      <c r="C49" s="1429" t="s">
        <v>555</v>
      </c>
      <c r="D49" s="1430"/>
      <c r="E49" s="1431"/>
      <c r="F49" s="197"/>
      <c r="G49" s="1410" t="s">
        <v>543</v>
      </c>
      <c r="H49" s="1412" t="s">
        <v>546</v>
      </c>
      <c r="I49" s="1342"/>
      <c r="J49" s="1342"/>
      <c r="K49" s="1343"/>
      <c r="L49" s="1413" t="s">
        <v>547</v>
      </c>
      <c r="M49" s="1414"/>
      <c r="N49" s="1414"/>
      <c r="O49" s="1415"/>
      <c r="P49" s="1419" t="s">
        <v>764</v>
      </c>
      <c r="Q49" s="1420"/>
      <c r="R49" s="1421"/>
      <c r="S49" s="186" t="s">
        <v>766</v>
      </c>
      <c r="T49" s="187"/>
      <c r="U49" s="187" t="s">
        <v>767</v>
      </c>
      <c r="V49" s="187" t="s">
        <v>767</v>
      </c>
      <c r="W49" s="187"/>
      <c r="X49" s="187" t="s">
        <v>767</v>
      </c>
      <c r="Y49" s="188"/>
      <c r="Z49" s="186" t="s">
        <v>767</v>
      </c>
      <c r="AA49" s="187"/>
      <c r="AB49" s="187" t="s">
        <v>767</v>
      </c>
      <c r="AC49" s="187" t="s">
        <v>767</v>
      </c>
      <c r="AD49" s="187"/>
      <c r="AE49" s="187" t="s">
        <v>767</v>
      </c>
      <c r="AF49" s="188"/>
      <c r="AG49" s="186" t="s">
        <v>767</v>
      </c>
      <c r="AH49" s="187"/>
      <c r="AI49" s="187" t="s">
        <v>767</v>
      </c>
      <c r="AJ49" s="187" t="s">
        <v>767</v>
      </c>
      <c r="AK49" s="187"/>
      <c r="AL49" s="187" t="s">
        <v>767</v>
      </c>
      <c r="AM49" s="188"/>
      <c r="AN49" s="186" t="s">
        <v>767</v>
      </c>
      <c r="AO49" s="187"/>
      <c r="AP49" s="187" t="s">
        <v>767</v>
      </c>
      <c r="AQ49" s="187" t="s">
        <v>767</v>
      </c>
      <c r="AR49" s="187"/>
      <c r="AS49" s="187" t="s">
        <v>767</v>
      </c>
      <c r="AT49" s="188"/>
      <c r="AU49" s="186"/>
      <c r="AV49" s="187"/>
      <c r="AW49" s="187"/>
      <c r="AX49" s="1422"/>
      <c r="AY49" s="1423"/>
      <c r="AZ49" s="1424"/>
      <c r="BA49" s="1425"/>
      <c r="BB49" s="1426" t="s">
        <v>560</v>
      </c>
      <c r="BC49" s="1427"/>
      <c r="BD49" s="1427"/>
      <c r="BE49" s="1427"/>
      <c r="BF49" s="1428"/>
    </row>
    <row r="50" spans="2:58" ht="20.25" customHeight="1" x14ac:dyDescent="0.15">
      <c r="B50" s="1326"/>
      <c r="C50" s="1432"/>
      <c r="D50" s="1433"/>
      <c r="E50" s="1434"/>
      <c r="F50" s="189"/>
      <c r="G50" s="1337"/>
      <c r="H50" s="1341"/>
      <c r="I50" s="1342"/>
      <c r="J50" s="1342"/>
      <c r="K50" s="1343"/>
      <c r="L50" s="1347"/>
      <c r="M50" s="1348"/>
      <c r="N50" s="1348"/>
      <c r="O50" s="1349"/>
      <c r="P50" s="1393" t="s">
        <v>538</v>
      </c>
      <c r="Q50" s="1394"/>
      <c r="R50" s="1395"/>
      <c r="S50" s="190">
        <f>IF(S49="","",VLOOKUP(S49,'【記載例】シフト記号表（勤務時間帯）'!$C$6:$K$35,9,FALSE))</f>
        <v>4</v>
      </c>
      <c r="T50" s="191" t="str">
        <f>IF(T49="","",VLOOKUP(T49,'【記載例】シフト記号表（勤務時間帯）'!$C$6:$K$35,9,FALSE))</f>
        <v/>
      </c>
      <c r="U50" s="191">
        <f>IF(U49="","",VLOOKUP(U49,'【記載例】シフト記号表（勤務時間帯）'!$C$6:$K$35,9,FALSE))</f>
        <v>4</v>
      </c>
      <c r="V50" s="191">
        <f>IF(V49="","",VLOOKUP(V49,'【記載例】シフト記号表（勤務時間帯）'!$C$6:$K$35,9,FALSE))</f>
        <v>4</v>
      </c>
      <c r="W50" s="191" t="str">
        <f>IF(W49="","",VLOOKUP(W49,'【記載例】シフト記号表（勤務時間帯）'!$C$6:$K$35,9,FALSE))</f>
        <v/>
      </c>
      <c r="X50" s="191">
        <f>IF(X49="","",VLOOKUP(X49,'【記載例】シフト記号表（勤務時間帯）'!$C$6:$K$35,9,FALSE))</f>
        <v>4</v>
      </c>
      <c r="Y50" s="192" t="str">
        <f>IF(Y49="","",VLOOKUP(Y49,'【記載例】シフト記号表（勤務時間帯）'!$C$6:$K$35,9,FALSE))</f>
        <v/>
      </c>
      <c r="Z50" s="190">
        <f>IF(Z49="","",VLOOKUP(Z49,'【記載例】シフト記号表（勤務時間帯）'!$C$6:$K$35,9,FALSE))</f>
        <v>4</v>
      </c>
      <c r="AA50" s="191" t="str">
        <f>IF(AA49="","",VLOOKUP(AA49,'【記載例】シフト記号表（勤務時間帯）'!$C$6:$K$35,9,FALSE))</f>
        <v/>
      </c>
      <c r="AB50" s="191">
        <f>IF(AB49="","",VLOOKUP(AB49,'【記載例】シフト記号表（勤務時間帯）'!$C$6:$K$35,9,FALSE))</f>
        <v>4</v>
      </c>
      <c r="AC50" s="191">
        <f>IF(AC49="","",VLOOKUP(AC49,'【記載例】シフト記号表（勤務時間帯）'!$C$6:$K$35,9,FALSE))</f>
        <v>4</v>
      </c>
      <c r="AD50" s="191" t="str">
        <f>IF(AD49="","",VLOOKUP(AD49,'【記載例】シフト記号表（勤務時間帯）'!$C$6:$K$35,9,FALSE))</f>
        <v/>
      </c>
      <c r="AE50" s="191">
        <f>IF(AE49="","",VLOOKUP(AE49,'【記載例】シフト記号表（勤務時間帯）'!$C$6:$K$35,9,FALSE))</f>
        <v>4</v>
      </c>
      <c r="AF50" s="192" t="str">
        <f>IF(AF49="","",VLOOKUP(AF49,'【記載例】シフト記号表（勤務時間帯）'!$C$6:$K$35,9,FALSE))</f>
        <v/>
      </c>
      <c r="AG50" s="190">
        <f>IF(AG49="","",VLOOKUP(AG49,'【記載例】シフト記号表（勤務時間帯）'!$C$6:$K$35,9,FALSE))</f>
        <v>4</v>
      </c>
      <c r="AH50" s="191" t="str">
        <f>IF(AH49="","",VLOOKUP(AH49,'【記載例】シフト記号表（勤務時間帯）'!$C$6:$K$35,9,FALSE))</f>
        <v/>
      </c>
      <c r="AI50" s="191">
        <f>IF(AI49="","",VLOOKUP(AI49,'【記載例】シフト記号表（勤務時間帯）'!$C$6:$K$35,9,FALSE))</f>
        <v>4</v>
      </c>
      <c r="AJ50" s="191">
        <f>IF(AJ49="","",VLOOKUP(AJ49,'【記載例】シフト記号表（勤務時間帯）'!$C$6:$K$35,9,FALSE))</f>
        <v>4</v>
      </c>
      <c r="AK50" s="191" t="str">
        <f>IF(AK49="","",VLOOKUP(AK49,'【記載例】シフト記号表（勤務時間帯）'!$C$6:$K$35,9,FALSE))</f>
        <v/>
      </c>
      <c r="AL50" s="191">
        <f>IF(AL49="","",VLOOKUP(AL49,'【記載例】シフト記号表（勤務時間帯）'!$C$6:$K$35,9,FALSE))</f>
        <v>4</v>
      </c>
      <c r="AM50" s="192" t="str">
        <f>IF(AM49="","",VLOOKUP(AM49,'【記載例】シフト記号表（勤務時間帯）'!$C$6:$K$35,9,FALSE))</f>
        <v/>
      </c>
      <c r="AN50" s="190">
        <f>IF(AN49="","",VLOOKUP(AN49,'【記載例】シフト記号表（勤務時間帯）'!$C$6:$K$35,9,FALSE))</f>
        <v>4</v>
      </c>
      <c r="AO50" s="191" t="str">
        <f>IF(AO49="","",VLOOKUP(AO49,'【記載例】シフト記号表（勤務時間帯）'!$C$6:$K$35,9,FALSE))</f>
        <v/>
      </c>
      <c r="AP50" s="191">
        <f>IF(AP49="","",VLOOKUP(AP49,'【記載例】シフト記号表（勤務時間帯）'!$C$6:$K$35,9,FALSE))</f>
        <v>4</v>
      </c>
      <c r="AQ50" s="191">
        <f>IF(AQ49="","",VLOOKUP(AQ49,'【記載例】シフト記号表（勤務時間帯）'!$C$6:$K$35,9,FALSE))</f>
        <v>4</v>
      </c>
      <c r="AR50" s="191" t="str">
        <f>IF(AR49="","",VLOOKUP(AR49,'【記載例】シフト記号表（勤務時間帯）'!$C$6:$K$35,9,FALSE))</f>
        <v/>
      </c>
      <c r="AS50" s="191">
        <f>IF(AS49="","",VLOOKUP(AS49,'【記載例】シフト記号表（勤務時間帯）'!$C$6:$K$35,9,FALSE))</f>
        <v>4</v>
      </c>
      <c r="AT50" s="192" t="str">
        <f>IF(AT49="","",VLOOKUP(AT49,'【記載例】シフト記号表（勤務時間帯）'!$C$6:$K$35,9,FALSE))</f>
        <v/>
      </c>
      <c r="AU50" s="190" t="str">
        <f>IF(AU49="","",VLOOKUP(AU49,'【記載例】シフト記号表（勤務時間帯）'!$C$6:$K$35,9,FALSE))</f>
        <v/>
      </c>
      <c r="AV50" s="191" t="str">
        <f>IF(AV49="","",VLOOKUP(AV49,'【記載例】シフト記号表（勤務時間帯）'!$C$6:$K$35,9,FALSE))</f>
        <v/>
      </c>
      <c r="AW50" s="191" t="str">
        <f>IF(AW49="","",VLOOKUP(AW49,'【記載例】シフト記号表（勤務時間帯）'!$C$6:$K$35,9,FALSE))</f>
        <v/>
      </c>
      <c r="AX50" s="1396">
        <f>IF($BB$3="４週",SUM(S50:AT50),IF($BB$3="暦月",SUM(S50:AW50),""))</f>
        <v>64</v>
      </c>
      <c r="AY50" s="1397"/>
      <c r="AZ50" s="1398">
        <f>IF($BB$3="４週",AX50/4,IF($BB$3="暦月",【記載例】勤務形態一覧表!AX50/(【記載例】勤務形態一覧表!$BB$8/7),""))</f>
        <v>16</v>
      </c>
      <c r="BA50" s="1399"/>
      <c r="BB50" s="1387"/>
      <c r="BC50" s="1388"/>
      <c r="BD50" s="1388"/>
      <c r="BE50" s="1388"/>
      <c r="BF50" s="1389"/>
    </row>
    <row r="51" spans="2:58" ht="20.25" customHeight="1" x14ac:dyDescent="0.15">
      <c r="B51" s="1326"/>
      <c r="C51" s="1435"/>
      <c r="D51" s="1436"/>
      <c r="E51" s="1437"/>
      <c r="F51" s="189" t="str">
        <f>C49</f>
        <v>機能訓練指導員</v>
      </c>
      <c r="G51" s="1411"/>
      <c r="H51" s="1341"/>
      <c r="I51" s="1342"/>
      <c r="J51" s="1342"/>
      <c r="K51" s="1343"/>
      <c r="L51" s="1416"/>
      <c r="M51" s="1417"/>
      <c r="N51" s="1417"/>
      <c r="O51" s="1418"/>
      <c r="P51" s="1400" t="s">
        <v>539</v>
      </c>
      <c r="Q51" s="1401"/>
      <c r="R51" s="1402"/>
      <c r="S51" s="194">
        <f>IF(S49="","",VLOOKUP(S49,'【記載例】シフト記号表（勤務時間帯）'!$C$6:$U$35,19,FALSE))</f>
        <v>3</v>
      </c>
      <c r="T51" s="195" t="str">
        <f>IF(T49="","",VLOOKUP(T49,'【記載例】シフト記号表（勤務時間帯）'!$C$6:$U$35,19,FALSE))</f>
        <v/>
      </c>
      <c r="U51" s="195">
        <f>IF(U49="","",VLOOKUP(U49,'【記載例】シフト記号表（勤務時間帯）'!$C$6:$U$35,19,FALSE))</f>
        <v>3</v>
      </c>
      <c r="V51" s="195">
        <f>IF(V49="","",VLOOKUP(V49,'【記載例】シフト記号表（勤務時間帯）'!$C$6:$U$35,19,FALSE))</f>
        <v>3</v>
      </c>
      <c r="W51" s="195" t="str">
        <f>IF(W49="","",VLOOKUP(W49,'【記載例】シフト記号表（勤務時間帯）'!$C$6:$U$35,19,FALSE))</f>
        <v/>
      </c>
      <c r="X51" s="195">
        <f>IF(X49="","",VLOOKUP(X49,'【記載例】シフト記号表（勤務時間帯）'!$C$6:$U$35,19,FALSE))</f>
        <v>3</v>
      </c>
      <c r="Y51" s="196" t="str">
        <f>IF(Y49="","",VLOOKUP(Y49,'【記載例】シフト記号表（勤務時間帯）'!$C$6:$U$35,19,FALSE))</f>
        <v/>
      </c>
      <c r="Z51" s="194">
        <f>IF(Z49="","",VLOOKUP(Z49,'【記載例】シフト記号表（勤務時間帯）'!$C$6:$U$35,19,FALSE))</f>
        <v>3</v>
      </c>
      <c r="AA51" s="195" t="str">
        <f>IF(AA49="","",VLOOKUP(AA49,'【記載例】シフト記号表（勤務時間帯）'!$C$6:$U$35,19,FALSE))</f>
        <v/>
      </c>
      <c r="AB51" s="195">
        <f>IF(AB49="","",VLOOKUP(AB49,'【記載例】シフト記号表（勤務時間帯）'!$C$6:$U$35,19,FALSE))</f>
        <v>3</v>
      </c>
      <c r="AC51" s="195">
        <f>IF(AC49="","",VLOOKUP(AC49,'【記載例】シフト記号表（勤務時間帯）'!$C$6:$U$35,19,FALSE))</f>
        <v>3</v>
      </c>
      <c r="AD51" s="195" t="str">
        <f>IF(AD49="","",VLOOKUP(AD49,'【記載例】シフト記号表（勤務時間帯）'!$C$6:$U$35,19,FALSE))</f>
        <v/>
      </c>
      <c r="AE51" s="195">
        <f>IF(AE49="","",VLOOKUP(AE49,'【記載例】シフト記号表（勤務時間帯）'!$C$6:$U$35,19,FALSE))</f>
        <v>3</v>
      </c>
      <c r="AF51" s="196" t="str">
        <f>IF(AF49="","",VLOOKUP(AF49,'【記載例】シフト記号表（勤務時間帯）'!$C$6:$U$35,19,FALSE))</f>
        <v/>
      </c>
      <c r="AG51" s="194">
        <f>IF(AG49="","",VLOOKUP(AG49,'【記載例】シフト記号表（勤務時間帯）'!$C$6:$U$35,19,FALSE))</f>
        <v>3</v>
      </c>
      <c r="AH51" s="195" t="str">
        <f>IF(AH49="","",VLOOKUP(AH49,'【記載例】シフト記号表（勤務時間帯）'!$C$6:$U$35,19,FALSE))</f>
        <v/>
      </c>
      <c r="AI51" s="195">
        <f>IF(AI49="","",VLOOKUP(AI49,'【記載例】シフト記号表（勤務時間帯）'!$C$6:$U$35,19,FALSE))</f>
        <v>3</v>
      </c>
      <c r="AJ51" s="195">
        <f>IF(AJ49="","",VLOOKUP(AJ49,'【記載例】シフト記号表（勤務時間帯）'!$C$6:$U$35,19,FALSE))</f>
        <v>3</v>
      </c>
      <c r="AK51" s="195" t="str">
        <f>IF(AK49="","",VLOOKUP(AK49,'【記載例】シフト記号表（勤務時間帯）'!$C$6:$U$35,19,FALSE))</f>
        <v/>
      </c>
      <c r="AL51" s="195">
        <f>IF(AL49="","",VLOOKUP(AL49,'【記載例】シフト記号表（勤務時間帯）'!$C$6:$U$35,19,FALSE))</f>
        <v>3</v>
      </c>
      <c r="AM51" s="196" t="str">
        <f>IF(AM49="","",VLOOKUP(AM49,'【記載例】シフト記号表（勤務時間帯）'!$C$6:$U$35,19,FALSE))</f>
        <v/>
      </c>
      <c r="AN51" s="194">
        <f>IF(AN49="","",VLOOKUP(AN49,'【記載例】シフト記号表（勤務時間帯）'!$C$6:$U$35,19,FALSE))</f>
        <v>3</v>
      </c>
      <c r="AO51" s="195" t="str">
        <f>IF(AO49="","",VLOOKUP(AO49,'【記載例】シフト記号表（勤務時間帯）'!$C$6:$U$35,19,FALSE))</f>
        <v/>
      </c>
      <c r="AP51" s="195">
        <f>IF(AP49="","",VLOOKUP(AP49,'【記載例】シフト記号表（勤務時間帯）'!$C$6:$U$35,19,FALSE))</f>
        <v>3</v>
      </c>
      <c r="AQ51" s="195">
        <f>IF(AQ49="","",VLOOKUP(AQ49,'【記載例】シフト記号表（勤務時間帯）'!$C$6:$U$35,19,FALSE))</f>
        <v>3</v>
      </c>
      <c r="AR51" s="195" t="str">
        <f>IF(AR49="","",VLOOKUP(AR49,'【記載例】シフト記号表（勤務時間帯）'!$C$6:$U$35,19,FALSE))</f>
        <v/>
      </c>
      <c r="AS51" s="195">
        <f>IF(AS49="","",VLOOKUP(AS49,'【記載例】シフト記号表（勤務時間帯）'!$C$6:$U$35,19,FALSE))</f>
        <v>3</v>
      </c>
      <c r="AT51" s="196" t="str">
        <f>IF(AT49="","",VLOOKUP(AT49,'【記載例】シフト記号表（勤務時間帯）'!$C$6:$U$35,19,FALSE))</f>
        <v/>
      </c>
      <c r="AU51" s="194" t="str">
        <f>IF(AU49="","",VLOOKUP(AU49,'【記載例】シフト記号表（勤務時間帯）'!$C$6:$U$35,19,FALSE))</f>
        <v/>
      </c>
      <c r="AV51" s="195" t="str">
        <f>IF(AV49="","",VLOOKUP(AV49,'【記載例】シフト記号表（勤務時間帯）'!$C$6:$U$35,19,FALSE))</f>
        <v/>
      </c>
      <c r="AW51" s="195" t="str">
        <f>IF(AW49="","",VLOOKUP(AW49,'【記載例】シフト記号表（勤務時間帯）'!$C$6:$U$35,19,FALSE))</f>
        <v/>
      </c>
      <c r="AX51" s="1403">
        <f>IF($BB$3="４週",SUM(S51:AT51),IF($BB$3="暦月",SUM(S51:AW51),""))</f>
        <v>48</v>
      </c>
      <c r="AY51" s="1404"/>
      <c r="AZ51" s="1405">
        <f>IF($BB$3="４週",AX51/4,IF($BB$3="暦月",【記載例】勤務形態一覧表!AX51/(【記載例】勤務形態一覧表!$BB$8/7),""))</f>
        <v>12</v>
      </c>
      <c r="BA51" s="1406"/>
      <c r="BB51" s="1390"/>
      <c r="BC51" s="1391"/>
      <c r="BD51" s="1391"/>
      <c r="BE51" s="1391"/>
      <c r="BF51" s="1392"/>
    </row>
    <row r="52" spans="2:58" ht="20.25" customHeight="1" x14ac:dyDescent="0.15">
      <c r="B52" s="1326">
        <f>B49+1</f>
        <v>11</v>
      </c>
      <c r="C52" s="1429" t="s">
        <v>555</v>
      </c>
      <c r="D52" s="1430"/>
      <c r="E52" s="1431"/>
      <c r="F52" s="197"/>
      <c r="G52" s="1410" t="s">
        <v>550</v>
      </c>
      <c r="H52" s="1412" t="s">
        <v>546</v>
      </c>
      <c r="I52" s="1342"/>
      <c r="J52" s="1342"/>
      <c r="K52" s="1343"/>
      <c r="L52" s="1413" t="s">
        <v>552</v>
      </c>
      <c r="M52" s="1414"/>
      <c r="N52" s="1414"/>
      <c r="O52" s="1415"/>
      <c r="P52" s="1419" t="s">
        <v>553</v>
      </c>
      <c r="Q52" s="1420"/>
      <c r="R52" s="1421"/>
      <c r="S52" s="186"/>
      <c r="T52" s="187" t="s">
        <v>767</v>
      </c>
      <c r="U52" s="187"/>
      <c r="V52" s="187"/>
      <c r="W52" s="187" t="s">
        <v>767</v>
      </c>
      <c r="X52" s="187"/>
      <c r="Y52" s="188" t="s">
        <v>767</v>
      </c>
      <c r="Z52" s="186"/>
      <c r="AA52" s="187" t="s">
        <v>768</v>
      </c>
      <c r="AB52" s="187"/>
      <c r="AC52" s="187"/>
      <c r="AD52" s="187" t="s">
        <v>767</v>
      </c>
      <c r="AE52" s="187"/>
      <c r="AF52" s="188" t="s">
        <v>768</v>
      </c>
      <c r="AG52" s="186"/>
      <c r="AH52" s="187" t="s">
        <v>573</v>
      </c>
      <c r="AI52" s="187"/>
      <c r="AJ52" s="187"/>
      <c r="AK52" s="187" t="s">
        <v>573</v>
      </c>
      <c r="AL52" s="187"/>
      <c r="AM52" s="188" t="s">
        <v>766</v>
      </c>
      <c r="AN52" s="186"/>
      <c r="AO52" s="187" t="s">
        <v>768</v>
      </c>
      <c r="AP52" s="187"/>
      <c r="AQ52" s="187"/>
      <c r="AR52" s="187" t="s">
        <v>573</v>
      </c>
      <c r="AS52" s="187"/>
      <c r="AT52" s="188" t="s">
        <v>767</v>
      </c>
      <c r="AU52" s="186"/>
      <c r="AV52" s="187"/>
      <c r="AW52" s="187"/>
      <c r="AX52" s="1422"/>
      <c r="AY52" s="1423"/>
      <c r="AZ52" s="1424"/>
      <c r="BA52" s="1425"/>
      <c r="BB52" s="1426" t="s">
        <v>549</v>
      </c>
      <c r="BC52" s="1427"/>
      <c r="BD52" s="1427"/>
      <c r="BE52" s="1427"/>
      <c r="BF52" s="1428"/>
    </row>
    <row r="53" spans="2:58" ht="20.25" customHeight="1" x14ac:dyDescent="0.15">
      <c r="B53" s="1326"/>
      <c r="C53" s="1432"/>
      <c r="D53" s="1433"/>
      <c r="E53" s="1434"/>
      <c r="F53" s="189"/>
      <c r="G53" s="1337"/>
      <c r="H53" s="1341"/>
      <c r="I53" s="1342"/>
      <c r="J53" s="1342"/>
      <c r="K53" s="1343"/>
      <c r="L53" s="1347"/>
      <c r="M53" s="1348"/>
      <c r="N53" s="1348"/>
      <c r="O53" s="1349"/>
      <c r="P53" s="1393" t="s">
        <v>538</v>
      </c>
      <c r="Q53" s="1394"/>
      <c r="R53" s="1395"/>
      <c r="S53" s="190" t="str">
        <f>IF(S52="","",VLOOKUP(S52,'【記載例】シフト記号表（勤務時間帯）'!$C$6:$K$35,9,FALSE))</f>
        <v/>
      </c>
      <c r="T53" s="191">
        <f>IF(T52="","",VLOOKUP(T52,'【記載例】シフト記号表（勤務時間帯）'!$C$6:$K$35,9,FALSE))</f>
        <v>4</v>
      </c>
      <c r="U53" s="191" t="str">
        <f>IF(U52="","",VLOOKUP(U52,'【記載例】シフト記号表（勤務時間帯）'!$C$6:$K$35,9,FALSE))</f>
        <v/>
      </c>
      <c r="V53" s="191" t="str">
        <f>IF(V52="","",VLOOKUP(V52,'【記載例】シフト記号表（勤務時間帯）'!$C$6:$K$35,9,FALSE))</f>
        <v/>
      </c>
      <c r="W53" s="191">
        <f>IF(W52="","",VLOOKUP(W52,'【記載例】シフト記号表（勤務時間帯）'!$C$6:$K$35,9,FALSE))</f>
        <v>4</v>
      </c>
      <c r="X53" s="191" t="str">
        <f>IF(X52="","",VLOOKUP(X52,'【記載例】シフト記号表（勤務時間帯）'!$C$6:$K$35,9,FALSE))</f>
        <v/>
      </c>
      <c r="Y53" s="192">
        <f>IF(Y52="","",VLOOKUP(Y52,'【記載例】シフト記号表（勤務時間帯）'!$C$6:$K$35,9,FALSE))</f>
        <v>4</v>
      </c>
      <c r="Z53" s="190" t="str">
        <f>IF(Z52="","",VLOOKUP(Z52,'【記載例】シフト記号表（勤務時間帯）'!$C$6:$K$35,9,FALSE))</f>
        <v/>
      </c>
      <c r="AA53" s="191">
        <f>IF(AA52="","",VLOOKUP(AA52,'【記載例】シフト記号表（勤務時間帯）'!$C$6:$K$35,9,FALSE))</f>
        <v>4</v>
      </c>
      <c r="AB53" s="191" t="str">
        <f>IF(AB52="","",VLOOKUP(AB52,'【記載例】シフト記号表（勤務時間帯）'!$C$6:$K$35,9,FALSE))</f>
        <v/>
      </c>
      <c r="AC53" s="191" t="str">
        <f>IF(AC52="","",VLOOKUP(AC52,'【記載例】シフト記号表（勤務時間帯）'!$C$6:$K$35,9,FALSE))</f>
        <v/>
      </c>
      <c r="AD53" s="191">
        <f>IF(AD52="","",VLOOKUP(AD52,'【記載例】シフト記号表（勤務時間帯）'!$C$6:$K$35,9,FALSE))</f>
        <v>4</v>
      </c>
      <c r="AE53" s="191" t="str">
        <f>IF(AE52="","",VLOOKUP(AE52,'【記載例】シフト記号表（勤務時間帯）'!$C$6:$K$35,9,FALSE))</f>
        <v/>
      </c>
      <c r="AF53" s="192">
        <f>IF(AF52="","",VLOOKUP(AF52,'【記載例】シフト記号表（勤務時間帯）'!$C$6:$K$35,9,FALSE))</f>
        <v>4</v>
      </c>
      <c r="AG53" s="190" t="str">
        <f>IF(AG52="","",VLOOKUP(AG52,'【記載例】シフト記号表（勤務時間帯）'!$C$6:$K$35,9,FALSE))</f>
        <v/>
      </c>
      <c r="AH53" s="191">
        <f>IF(AH52="","",VLOOKUP(AH52,'【記載例】シフト記号表（勤務時間帯）'!$C$6:$K$35,9,FALSE))</f>
        <v>4</v>
      </c>
      <c r="AI53" s="191" t="str">
        <f>IF(AI52="","",VLOOKUP(AI52,'【記載例】シフト記号表（勤務時間帯）'!$C$6:$K$35,9,FALSE))</f>
        <v/>
      </c>
      <c r="AJ53" s="191" t="str">
        <f>IF(AJ52="","",VLOOKUP(AJ52,'【記載例】シフト記号表（勤務時間帯）'!$C$6:$K$35,9,FALSE))</f>
        <v/>
      </c>
      <c r="AK53" s="191">
        <f>IF(AK52="","",VLOOKUP(AK52,'【記載例】シフト記号表（勤務時間帯）'!$C$6:$K$35,9,FALSE))</f>
        <v>4</v>
      </c>
      <c r="AL53" s="191" t="str">
        <f>IF(AL52="","",VLOOKUP(AL52,'【記載例】シフト記号表（勤務時間帯）'!$C$6:$K$35,9,FALSE))</f>
        <v/>
      </c>
      <c r="AM53" s="192">
        <f>IF(AM52="","",VLOOKUP(AM52,'【記載例】シフト記号表（勤務時間帯）'!$C$6:$K$35,9,FALSE))</f>
        <v>4</v>
      </c>
      <c r="AN53" s="190" t="str">
        <f>IF(AN52="","",VLOOKUP(AN52,'【記載例】シフト記号表（勤務時間帯）'!$C$6:$K$35,9,FALSE))</f>
        <v/>
      </c>
      <c r="AO53" s="191">
        <f>IF(AO52="","",VLOOKUP(AO52,'【記載例】シフト記号表（勤務時間帯）'!$C$6:$K$35,9,FALSE))</f>
        <v>4</v>
      </c>
      <c r="AP53" s="191" t="str">
        <f>IF(AP52="","",VLOOKUP(AP52,'【記載例】シフト記号表（勤務時間帯）'!$C$6:$K$35,9,FALSE))</f>
        <v/>
      </c>
      <c r="AQ53" s="191" t="str">
        <f>IF(AQ52="","",VLOOKUP(AQ52,'【記載例】シフト記号表（勤務時間帯）'!$C$6:$K$35,9,FALSE))</f>
        <v/>
      </c>
      <c r="AR53" s="191">
        <f>IF(AR52="","",VLOOKUP(AR52,'【記載例】シフト記号表（勤務時間帯）'!$C$6:$K$35,9,FALSE))</f>
        <v>4</v>
      </c>
      <c r="AS53" s="191" t="str">
        <f>IF(AS52="","",VLOOKUP(AS52,'【記載例】シフト記号表（勤務時間帯）'!$C$6:$K$35,9,FALSE))</f>
        <v/>
      </c>
      <c r="AT53" s="192">
        <f>IF(AT52="","",VLOOKUP(AT52,'【記載例】シフト記号表（勤務時間帯）'!$C$6:$K$35,9,FALSE))</f>
        <v>4</v>
      </c>
      <c r="AU53" s="190" t="str">
        <f>IF(AU52="","",VLOOKUP(AU52,'【記載例】シフト記号表（勤務時間帯）'!$C$6:$K$35,9,FALSE))</f>
        <v/>
      </c>
      <c r="AV53" s="191" t="str">
        <f>IF(AV52="","",VLOOKUP(AV52,'【記載例】シフト記号表（勤務時間帯）'!$C$6:$K$35,9,FALSE))</f>
        <v/>
      </c>
      <c r="AW53" s="191" t="str">
        <f>IF(AW52="","",VLOOKUP(AW52,'【記載例】シフト記号表（勤務時間帯）'!$C$6:$K$35,9,FALSE))</f>
        <v/>
      </c>
      <c r="AX53" s="1396">
        <f>IF($BB$3="４週",SUM(S53:AT53),IF($BB$3="暦月",SUM(S53:AW53),""))</f>
        <v>48</v>
      </c>
      <c r="AY53" s="1397"/>
      <c r="AZ53" s="1398">
        <f>IF($BB$3="４週",AX53/4,IF($BB$3="暦月",【記載例】勤務形態一覧表!AX53/(【記載例】勤務形態一覧表!$BB$8/7),""))</f>
        <v>12</v>
      </c>
      <c r="BA53" s="1399"/>
      <c r="BB53" s="1387"/>
      <c r="BC53" s="1388"/>
      <c r="BD53" s="1388"/>
      <c r="BE53" s="1388"/>
      <c r="BF53" s="1389"/>
    </row>
    <row r="54" spans="2:58" ht="20.25" customHeight="1" x14ac:dyDescent="0.15">
      <c r="B54" s="1326"/>
      <c r="C54" s="1435"/>
      <c r="D54" s="1436"/>
      <c r="E54" s="1437"/>
      <c r="F54" s="189" t="str">
        <f>C52</f>
        <v>機能訓練指導員</v>
      </c>
      <c r="G54" s="1411"/>
      <c r="H54" s="1341"/>
      <c r="I54" s="1342"/>
      <c r="J54" s="1342"/>
      <c r="K54" s="1343"/>
      <c r="L54" s="1416"/>
      <c r="M54" s="1417"/>
      <c r="N54" s="1417"/>
      <c r="O54" s="1418"/>
      <c r="P54" s="1400" t="s">
        <v>539</v>
      </c>
      <c r="Q54" s="1401"/>
      <c r="R54" s="1402"/>
      <c r="S54" s="194" t="str">
        <f>IF(S52="","",VLOOKUP(S52,'【記載例】シフト記号表（勤務時間帯）'!$C$6:$U$35,19,FALSE))</f>
        <v/>
      </c>
      <c r="T54" s="195">
        <f>IF(T52="","",VLOOKUP(T52,'【記載例】シフト記号表（勤務時間帯）'!$C$6:$U$35,19,FALSE))</f>
        <v>3</v>
      </c>
      <c r="U54" s="195" t="str">
        <f>IF(U52="","",VLOOKUP(U52,'【記載例】シフト記号表（勤務時間帯）'!$C$6:$U$35,19,FALSE))</f>
        <v/>
      </c>
      <c r="V54" s="195" t="str">
        <f>IF(V52="","",VLOOKUP(V52,'【記載例】シフト記号表（勤務時間帯）'!$C$6:$U$35,19,FALSE))</f>
        <v/>
      </c>
      <c r="W54" s="195">
        <f>IF(W52="","",VLOOKUP(W52,'【記載例】シフト記号表（勤務時間帯）'!$C$6:$U$35,19,FALSE))</f>
        <v>3</v>
      </c>
      <c r="X54" s="195" t="str">
        <f>IF(X52="","",VLOOKUP(X52,'【記載例】シフト記号表（勤務時間帯）'!$C$6:$U$35,19,FALSE))</f>
        <v/>
      </c>
      <c r="Y54" s="196">
        <f>IF(Y52="","",VLOOKUP(Y52,'【記載例】シフト記号表（勤務時間帯）'!$C$6:$U$35,19,FALSE))</f>
        <v>3</v>
      </c>
      <c r="Z54" s="194" t="str">
        <f>IF(Z52="","",VLOOKUP(Z52,'【記載例】シフト記号表（勤務時間帯）'!$C$6:$U$35,19,FALSE))</f>
        <v/>
      </c>
      <c r="AA54" s="195">
        <f>IF(AA52="","",VLOOKUP(AA52,'【記載例】シフト記号表（勤務時間帯）'!$C$6:$U$35,19,FALSE))</f>
        <v>3</v>
      </c>
      <c r="AB54" s="195" t="str">
        <f>IF(AB52="","",VLOOKUP(AB52,'【記載例】シフト記号表（勤務時間帯）'!$C$6:$U$35,19,FALSE))</f>
        <v/>
      </c>
      <c r="AC54" s="195" t="str">
        <f>IF(AC52="","",VLOOKUP(AC52,'【記載例】シフト記号表（勤務時間帯）'!$C$6:$U$35,19,FALSE))</f>
        <v/>
      </c>
      <c r="AD54" s="195">
        <f>IF(AD52="","",VLOOKUP(AD52,'【記載例】シフト記号表（勤務時間帯）'!$C$6:$U$35,19,FALSE))</f>
        <v>3</v>
      </c>
      <c r="AE54" s="195" t="str">
        <f>IF(AE52="","",VLOOKUP(AE52,'【記載例】シフト記号表（勤務時間帯）'!$C$6:$U$35,19,FALSE))</f>
        <v/>
      </c>
      <c r="AF54" s="196">
        <f>IF(AF52="","",VLOOKUP(AF52,'【記載例】シフト記号表（勤務時間帯）'!$C$6:$U$35,19,FALSE))</f>
        <v>3</v>
      </c>
      <c r="AG54" s="194" t="str">
        <f>IF(AG52="","",VLOOKUP(AG52,'【記載例】シフト記号表（勤務時間帯）'!$C$6:$U$35,19,FALSE))</f>
        <v/>
      </c>
      <c r="AH54" s="195">
        <f>IF(AH52="","",VLOOKUP(AH52,'【記載例】シフト記号表（勤務時間帯）'!$C$6:$U$35,19,FALSE))</f>
        <v>3</v>
      </c>
      <c r="AI54" s="195" t="str">
        <f>IF(AI52="","",VLOOKUP(AI52,'【記載例】シフト記号表（勤務時間帯）'!$C$6:$U$35,19,FALSE))</f>
        <v/>
      </c>
      <c r="AJ54" s="195" t="str">
        <f>IF(AJ52="","",VLOOKUP(AJ52,'【記載例】シフト記号表（勤務時間帯）'!$C$6:$U$35,19,FALSE))</f>
        <v/>
      </c>
      <c r="AK54" s="195">
        <f>IF(AK52="","",VLOOKUP(AK52,'【記載例】シフト記号表（勤務時間帯）'!$C$6:$U$35,19,FALSE))</f>
        <v>3</v>
      </c>
      <c r="AL54" s="195" t="str">
        <f>IF(AL52="","",VLOOKUP(AL52,'【記載例】シフト記号表（勤務時間帯）'!$C$6:$U$35,19,FALSE))</f>
        <v/>
      </c>
      <c r="AM54" s="196">
        <f>IF(AM52="","",VLOOKUP(AM52,'【記載例】シフト記号表（勤務時間帯）'!$C$6:$U$35,19,FALSE))</f>
        <v>3</v>
      </c>
      <c r="AN54" s="194" t="str">
        <f>IF(AN52="","",VLOOKUP(AN52,'【記載例】シフト記号表（勤務時間帯）'!$C$6:$U$35,19,FALSE))</f>
        <v/>
      </c>
      <c r="AO54" s="195">
        <f>IF(AO52="","",VLOOKUP(AO52,'【記載例】シフト記号表（勤務時間帯）'!$C$6:$U$35,19,FALSE))</f>
        <v>3</v>
      </c>
      <c r="AP54" s="195" t="str">
        <f>IF(AP52="","",VLOOKUP(AP52,'【記載例】シフト記号表（勤務時間帯）'!$C$6:$U$35,19,FALSE))</f>
        <v/>
      </c>
      <c r="AQ54" s="195" t="str">
        <f>IF(AQ52="","",VLOOKUP(AQ52,'【記載例】シフト記号表（勤務時間帯）'!$C$6:$U$35,19,FALSE))</f>
        <v/>
      </c>
      <c r="AR54" s="195">
        <f>IF(AR52="","",VLOOKUP(AR52,'【記載例】シフト記号表（勤務時間帯）'!$C$6:$U$35,19,FALSE))</f>
        <v>3</v>
      </c>
      <c r="AS54" s="195" t="str">
        <f>IF(AS52="","",VLOOKUP(AS52,'【記載例】シフト記号表（勤務時間帯）'!$C$6:$U$35,19,FALSE))</f>
        <v/>
      </c>
      <c r="AT54" s="196">
        <f>IF(AT52="","",VLOOKUP(AT52,'【記載例】シフト記号表（勤務時間帯）'!$C$6:$U$35,19,FALSE))</f>
        <v>3</v>
      </c>
      <c r="AU54" s="194" t="str">
        <f>IF(AU52="","",VLOOKUP(AU52,'【記載例】シフト記号表（勤務時間帯）'!$C$6:$U$35,19,FALSE))</f>
        <v/>
      </c>
      <c r="AV54" s="195" t="str">
        <f>IF(AV52="","",VLOOKUP(AV52,'【記載例】シフト記号表（勤務時間帯）'!$C$6:$U$35,19,FALSE))</f>
        <v/>
      </c>
      <c r="AW54" s="195" t="str">
        <f>IF(AW52="","",VLOOKUP(AW52,'【記載例】シフト記号表（勤務時間帯）'!$C$6:$U$35,19,FALSE))</f>
        <v/>
      </c>
      <c r="AX54" s="1403">
        <f>IF($BB$3="４週",SUM(S54:AT54),IF($BB$3="暦月",SUM(S54:AW54),""))</f>
        <v>36</v>
      </c>
      <c r="AY54" s="1404"/>
      <c r="AZ54" s="1405">
        <f>IF($BB$3="４週",AX54/4,IF($BB$3="暦月",【記載例】勤務形態一覧表!AX54/(【記載例】勤務形態一覧表!$BB$8/7),""))</f>
        <v>9</v>
      </c>
      <c r="BA54" s="1406"/>
      <c r="BB54" s="1390"/>
      <c r="BC54" s="1391"/>
      <c r="BD54" s="1391"/>
      <c r="BE54" s="1391"/>
      <c r="BF54" s="1392"/>
    </row>
    <row r="55" spans="2:58" ht="20.25" customHeight="1" x14ac:dyDescent="0.15">
      <c r="B55" s="1326">
        <f>B52+1</f>
        <v>12</v>
      </c>
      <c r="C55" s="1429"/>
      <c r="D55" s="1430"/>
      <c r="E55" s="1431"/>
      <c r="F55" s="197"/>
      <c r="G55" s="1410"/>
      <c r="H55" s="1412"/>
      <c r="I55" s="1342"/>
      <c r="J55" s="1342"/>
      <c r="K55" s="1343"/>
      <c r="L55" s="1413"/>
      <c r="M55" s="1414"/>
      <c r="N55" s="1414"/>
      <c r="O55" s="1415"/>
      <c r="P55" s="1419" t="s">
        <v>769</v>
      </c>
      <c r="Q55" s="1420"/>
      <c r="R55" s="1421"/>
      <c r="S55" s="186"/>
      <c r="T55" s="187"/>
      <c r="U55" s="187"/>
      <c r="V55" s="187"/>
      <c r="W55" s="187"/>
      <c r="X55" s="187"/>
      <c r="Y55" s="188"/>
      <c r="Z55" s="186"/>
      <c r="AA55" s="187"/>
      <c r="AB55" s="187"/>
      <c r="AC55" s="187"/>
      <c r="AD55" s="187"/>
      <c r="AE55" s="187"/>
      <c r="AF55" s="188"/>
      <c r="AG55" s="186"/>
      <c r="AH55" s="187"/>
      <c r="AI55" s="187"/>
      <c r="AJ55" s="187"/>
      <c r="AK55" s="187"/>
      <c r="AL55" s="187"/>
      <c r="AM55" s="188"/>
      <c r="AN55" s="186"/>
      <c r="AO55" s="187"/>
      <c r="AP55" s="187"/>
      <c r="AQ55" s="187"/>
      <c r="AR55" s="187"/>
      <c r="AS55" s="187"/>
      <c r="AT55" s="188"/>
      <c r="AU55" s="186"/>
      <c r="AV55" s="187"/>
      <c r="AW55" s="187"/>
      <c r="AX55" s="1422"/>
      <c r="AY55" s="1423"/>
      <c r="AZ55" s="1424"/>
      <c r="BA55" s="1425"/>
      <c r="BB55" s="1446"/>
      <c r="BC55" s="1414"/>
      <c r="BD55" s="1414"/>
      <c r="BE55" s="1414"/>
      <c r="BF55" s="1415"/>
    </row>
    <row r="56" spans="2:58" ht="20.25" customHeight="1" x14ac:dyDescent="0.15">
      <c r="B56" s="1326"/>
      <c r="C56" s="1432"/>
      <c r="D56" s="1433"/>
      <c r="E56" s="1434"/>
      <c r="F56" s="189"/>
      <c r="G56" s="1337"/>
      <c r="H56" s="1341"/>
      <c r="I56" s="1342"/>
      <c r="J56" s="1342"/>
      <c r="K56" s="1343"/>
      <c r="L56" s="1347"/>
      <c r="M56" s="1348"/>
      <c r="N56" s="1348"/>
      <c r="O56" s="1349"/>
      <c r="P56" s="1393" t="s">
        <v>538</v>
      </c>
      <c r="Q56" s="1394"/>
      <c r="R56" s="1395"/>
      <c r="S56" s="190" t="str">
        <f>IF(S55="","",VLOOKUP(S55,'【記載例】シフト記号表（勤務時間帯）'!$C$6:$K$35,9,FALSE))</f>
        <v/>
      </c>
      <c r="T56" s="191" t="str">
        <f>IF(T55="","",VLOOKUP(T55,'【記載例】シフト記号表（勤務時間帯）'!$C$6:$K$35,9,FALSE))</f>
        <v/>
      </c>
      <c r="U56" s="191" t="str">
        <f>IF(U55="","",VLOOKUP(U55,'【記載例】シフト記号表（勤務時間帯）'!$C$6:$K$35,9,FALSE))</f>
        <v/>
      </c>
      <c r="V56" s="191" t="str">
        <f>IF(V55="","",VLOOKUP(V55,'【記載例】シフト記号表（勤務時間帯）'!$C$6:$K$35,9,FALSE))</f>
        <v/>
      </c>
      <c r="W56" s="191" t="str">
        <f>IF(W55="","",VLOOKUP(W55,'【記載例】シフト記号表（勤務時間帯）'!$C$6:$K$35,9,FALSE))</f>
        <v/>
      </c>
      <c r="X56" s="191" t="str">
        <f>IF(X55="","",VLOOKUP(X55,'【記載例】シフト記号表（勤務時間帯）'!$C$6:$K$35,9,FALSE))</f>
        <v/>
      </c>
      <c r="Y56" s="192" t="str">
        <f>IF(Y55="","",VLOOKUP(Y55,'【記載例】シフト記号表（勤務時間帯）'!$C$6:$K$35,9,FALSE))</f>
        <v/>
      </c>
      <c r="Z56" s="190" t="str">
        <f>IF(Z55="","",VLOOKUP(Z55,'【記載例】シフト記号表（勤務時間帯）'!$C$6:$K$35,9,FALSE))</f>
        <v/>
      </c>
      <c r="AA56" s="191" t="str">
        <f>IF(AA55="","",VLOOKUP(AA55,'【記載例】シフト記号表（勤務時間帯）'!$C$6:$K$35,9,FALSE))</f>
        <v/>
      </c>
      <c r="AB56" s="191" t="str">
        <f>IF(AB55="","",VLOOKUP(AB55,'【記載例】シフト記号表（勤務時間帯）'!$C$6:$K$35,9,FALSE))</f>
        <v/>
      </c>
      <c r="AC56" s="191" t="str">
        <f>IF(AC55="","",VLOOKUP(AC55,'【記載例】シフト記号表（勤務時間帯）'!$C$6:$K$35,9,FALSE))</f>
        <v/>
      </c>
      <c r="AD56" s="191" t="str">
        <f>IF(AD55="","",VLOOKUP(AD55,'【記載例】シフト記号表（勤務時間帯）'!$C$6:$K$35,9,FALSE))</f>
        <v/>
      </c>
      <c r="AE56" s="191" t="str">
        <f>IF(AE55="","",VLOOKUP(AE55,'【記載例】シフト記号表（勤務時間帯）'!$C$6:$K$35,9,FALSE))</f>
        <v/>
      </c>
      <c r="AF56" s="192" t="str">
        <f>IF(AF55="","",VLOOKUP(AF55,'【記載例】シフト記号表（勤務時間帯）'!$C$6:$K$35,9,FALSE))</f>
        <v/>
      </c>
      <c r="AG56" s="190" t="str">
        <f>IF(AG55="","",VLOOKUP(AG55,'【記載例】シフト記号表（勤務時間帯）'!$C$6:$K$35,9,FALSE))</f>
        <v/>
      </c>
      <c r="AH56" s="191" t="str">
        <f>IF(AH55="","",VLOOKUP(AH55,'【記載例】シフト記号表（勤務時間帯）'!$C$6:$K$35,9,FALSE))</f>
        <v/>
      </c>
      <c r="AI56" s="191" t="str">
        <f>IF(AI55="","",VLOOKUP(AI55,'【記載例】シフト記号表（勤務時間帯）'!$C$6:$K$35,9,FALSE))</f>
        <v/>
      </c>
      <c r="AJ56" s="191" t="str">
        <f>IF(AJ55="","",VLOOKUP(AJ55,'【記載例】シフト記号表（勤務時間帯）'!$C$6:$K$35,9,FALSE))</f>
        <v/>
      </c>
      <c r="AK56" s="191" t="str">
        <f>IF(AK55="","",VLOOKUP(AK55,'【記載例】シフト記号表（勤務時間帯）'!$C$6:$K$35,9,FALSE))</f>
        <v/>
      </c>
      <c r="AL56" s="191" t="str">
        <f>IF(AL55="","",VLOOKUP(AL55,'【記載例】シフト記号表（勤務時間帯）'!$C$6:$K$35,9,FALSE))</f>
        <v/>
      </c>
      <c r="AM56" s="192" t="str">
        <f>IF(AM55="","",VLOOKUP(AM55,'【記載例】シフト記号表（勤務時間帯）'!$C$6:$K$35,9,FALSE))</f>
        <v/>
      </c>
      <c r="AN56" s="190" t="str">
        <f>IF(AN55="","",VLOOKUP(AN55,'【記載例】シフト記号表（勤務時間帯）'!$C$6:$K$35,9,FALSE))</f>
        <v/>
      </c>
      <c r="AO56" s="191" t="str">
        <f>IF(AO55="","",VLOOKUP(AO55,'【記載例】シフト記号表（勤務時間帯）'!$C$6:$K$35,9,FALSE))</f>
        <v/>
      </c>
      <c r="AP56" s="191" t="str">
        <f>IF(AP55="","",VLOOKUP(AP55,'【記載例】シフト記号表（勤務時間帯）'!$C$6:$K$35,9,FALSE))</f>
        <v/>
      </c>
      <c r="AQ56" s="191" t="str">
        <f>IF(AQ55="","",VLOOKUP(AQ55,'【記載例】シフト記号表（勤務時間帯）'!$C$6:$K$35,9,FALSE))</f>
        <v/>
      </c>
      <c r="AR56" s="191" t="str">
        <f>IF(AR55="","",VLOOKUP(AR55,'【記載例】シフト記号表（勤務時間帯）'!$C$6:$K$35,9,FALSE))</f>
        <v/>
      </c>
      <c r="AS56" s="191" t="str">
        <f>IF(AS55="","",VLOOKUP(AS55,'【記載例】シフト記号表（勤務時間帯）'!$C$6:$K$35,9,FALSE))</f>
        <v/>
      </c>
      <c r="AT56" s="192" t="str">
        <f>IF(AT55="","",VLOOKUP(AT55,'【記載例】シフト記号表（勤務時間帯）'!$C$6:$K$35,9,FALSE))</f>
        <v/>
      </c>
      <c r="AU56" s="190" t="str">
        <f>IF(AU55="","",VLOOKUP(AU55,'【記載例】シフト記号表（勤務時間帯）'!$C$6:$K$35,9,FALSE))</f>
        <v/>
      </c>
      <c r="AV56" s="191" t="str">
        <f>IF(AV55="","",VLOOKUP(AV55,'【記載例】シフト記号表（勤務時間帯）'!$C$6:$K$35,9,FALSE))</f>
        <v/>
      </c>
      <c r="AW56" s="191" t="str">
        <f>IF(AW55="","",VLOOKUP(AW55,'【記載例】シフト記号表（勤務時間帯）'!$C$6:$K$35,9,FALSE))</f>
        <v/>
      </c>
      <c r="AX56" s="1396">
        <f>IF($BB$3="４週",SUM(S56:AT56),IF($BB$3="暦月",SUM(S56:AW56),""))</f>
        <v>0</v>
      </c>
      <c r="AY56" s="1397"/>
      <c r="AZ56" s="1398">
        <f>IF($BB$3="４週",AX56/4,IF($BB$3="暦月",【記載例】勤務形態一覧表!AX56/(【記載例】勤務形態一覧表!$BB$8/7),""))</f>
        <v>0</v>
      </c>
      <c r="BA56" s="1399"/>
      <c r="BB56" s="1447"/>
      <c r="BC56" s="1348"/>
      <c r="BD56" s="1348"/>
      <c r="BE56" s="1348"/>
      <c r="BF56" s="1349"/>
    </row>
    <row r="57" spans="2:58" ht="20.25" customHeight="1" x14ac:dyDescent="0.15">
      <c r="B57" s="1326"/>
      <c r="C57" s="1435"/>
      <c r="D57" s="1436"/>
      <c r="E57" s="1437"/>
      <c r="F57" s="189">
        <f>C55</f>
        <v>0</v>
      </c>
      <c r="G57" s="1411"/>
      <c r="H57" s="1341"/>
      <c r="I57" s="1342"/>
      <c r="J57" s="1342"/>
      <c r="K57" s="1343"/>
      <c r="L57" s="1416"/>
      <c r="M57" s="1417"/>
      <c r="N57" s="1417"/>
      <c r="O57" s="1418"/>
      <c r="P57" s="1400" t="s">
        <v>539</v>
      </c>
      <c r="Q57" s="1401"/>
      <c r="R57" s="1402"/>
      <c r="S57" s="194" t="str">
        <f>IF(S55="","",VLOOKUP(S55,'【記載例】シフト記号表（勤務時間帯）'!$C$6:$U$35,19,FALSE))</f>
        <v/>
      </c>
      <c r="T57" s="195" t="str">
        <f>IF(T55="","",VLOOKUP(T55,'【記載例】シフト記号表（勤務時間帯）'!$C$6:$U$35,19,FALSE))</f>
        <v/>
      </c>
      <c r="U57" s="195" t="str">
        <f>IF(U55="","",VLOOKUP(U55,'【記載例】シフト記号表（勤務時間帯）'!$C$6:$U$35,19,FALSE))</f>
        <v/>
      </c>
      <c r="V57" s="195" t="str">
        <f>IF(V55="","",VLOOKUP(V55,'【記載例】シフト記号表（勤務時間帯）'!$C$6:$U$35,19,FALSE))</f>
        <v/>
      </c>
      <c r="W57" s="195" t="str">
        <f>IF(W55="","",VLOOKUP(W55,'【記載例】シフト記号表（勤務時間帯）'!$C$6:$U$35,19,FALSE))</f>
        <v/>
      </c>
      <c r="X57" s="195" t="str">
        <f>IF(X55="","",VLOOKUP(X55,'【記載例】シフト記号表（勤務時間帯）'!$C$6:$U$35,19,FALSE))</f>
        <v/>
      </c>
      <c r="Y57" s="196" t="str">
        <f>IF(Y55="","",VLOOKUP(Y55,'【記載例】シフト記号表（勤務時間帯）'!$C$6:$U$35,19,FALSE))</f>
        <v/>
      </c>
      <c r="Z57" s="194" t="str">
        <f>IF(Z55="","",VLOOKUP(Z55,'【記載例】シフト記号表（勤務時間帯）'!$C$6:$U$35,19,FALSE))</f>
        <v/>
      </c>
      <c r="AA57" s="195" t="str">
        <f>IF(AA55="","",VLOOKUP(AA55,'【記載例】シフト記号表（勤務時間帯）'!$C$6:$U$35,19,FALSE))</f>
        <v/>
      </c>
      <c r="AB57" s="195" t="str">
        <f>IF(AB55="","",VLOOKUP(AB55,'【記載例】シフト記号表（勤務時間帯）'!$C$6:$U$35,19,FALSE))</f>
        <v/>
      </c>
      <c r="AC57" s="195" t="str">
        <f>IF(AC55="","",VLOOKUP(AC55,'【記載例】シフト記号表（勤務時間帯）'!$C$6:$U$35,19,FALSE))</f>
        <v/>
      </c>
      <c r="AD57" s="195" t="str">
        <f>IF(AD55="","",VLOOKUP(AD55,'【記載例】シフト記号表（勤務時間帯）'!$C$6:$U$35,19,FALSE))</f>
        <v/>
      </c>
      <c r="AE57" s="195" t="str">
        <f>IF(AE55="","",VLOOKUP(AE55,'【記載例】シフト記号表（勤務時間帯）'!$C$6:$U$35,19,FALSE))</f>
        <v/>
      </c>
      <c r="AF57" s="196" t="str">
        <f>IF(AF55="","",VLOOKUP(AF55,'【記載例】シフト記号表（勤務時間帯）'!$C$6:$U$35,19,FALSE))</f>
        <v/>
      </c>
      <c r="AG57" s="194" t="str">
        <f>IF(AG55="","",VLOOKUP(AG55,'【記載例】シフト記号表（勤務時間帯）'!$C$6:$U$35,19,FALSE))</f>
        <v/>
      </c>
      <c r="AH57" s="195" t="str">
        <f>IF(AH55="","",VLOOKUP(AH55,'【記載例】シフト記号表（勤務時間帯）'!$C$6:$U$35,19,FALSE))</f>
        <v/>
      </c>
      <c r="AI57" s="195" t="str">
        <f>IF(AI55="","",VLOOKUP(AI55,'【記載例】シフト記号表（勤務時間帯）'!$C$6:$U$35,19,FALSE))</f>
        <v/>
      </c>
      <c r="AJ57" s="195" t="str">
        <f>IF(AJ55="","",VLOOKUP(AJ55,'【記載例】シフト記号表（勤務時間帯）'!$C$6:$U$35,19,FALSE))</f>
        <v/>
      </c>
      <c r="AK57" s="195" t="str">
        <f>IF(AK55="","",VLOOKUP(AK55,'【記載例】シフト記号表（勤務時間帯）'!$C$6:$U$35,19,FALSE))</f>
        <v/>
      </c>
      <c r="AL57" s="195" t="str">
        <f>IF(AL55="","",VLOOKUP(AL55,'【記載例】シフト記号表（勤務時間帯）'!$C$6:$U$35,19,FALSE))</f>
        <v/>
      </c>
      <c r="AM57" s="196" t="str">
        <f>IF(AM55="","",VLOOKUP(AM55,'【記載例】シフト記号表（勤務時間帯）'!$C$6:$U$35,19,FALSE))</f>
        <v/>
      </c>
      <c r="AN57" s="194" t="str">
        <f>IF(AN55="","",VLOOKUP(AN55,'【記載例】シフト記号表（勤務時間帯）'!$C$6:$U$35,19,FALSE))</f>
        <v/>
      </c>
      <c r="AO57" s="195" t="str">
        <f>IF(AO55="","",VLOOKUP(AO55,'【記載例】シフト記号表（勤務時間帯）'!$C$6:$U$35,19,FALSE))</f>
        <v/>
      </c>
      <c r="AP57" s="195" t="str">
        <f>IF(AP55="","",VLOOKUP(AP55,'【記載例】シフト記号表（勤務時間帯）'!$C$6:$U$35,19,FALSE))</f>
        <v/>
      </c>
      <c r="AQ57" s="195" t="str">
        <f>IF(AQ55="","",VLOOKUP(AQ55,'【記載例】シフト記号表（勤務時間帯）'!$C$6:$U$35,19,FALSE))</f>
        <v/>
      </c>
      <c r="AR57" s="195" t="str">
        <f>IF(AR55="","",VLOOKUP(AR55,'【記載例】シフト記号表（勤務時間帯）'!$C$6:$U$35,19,FALSE))</f>
        <v/>
      </c>
      <c r="AS57" s="195" t="str">
        <f>IF(AS55="","",VLOOKUP(AS55,'【記載例】シフト記号表（勤務時間帯）'!$C$6:$U$35,19,FALSE))</f>
        <v/>
      </c>
      <c r="AT57" s="196" t="str">
        <f>IF(AT55="","",VLOOKUP(AT55,'【記載例】シフト記号表（勤務時間帯）'!$C$6:$U$35,19,FALSE))</f>
        <v/>
      </c>
      <c r="AU57" s="194" t="str">
        <f>IF(AU55="","",VLOOKUP(AU55,'【記載例】シフト記号表（勤務時間帯）'!$C$6:$U$35,19,FALSE))</f>
        <v/>
      </c>
      <c r="AV57" s="195" t="str">
        <f>IF(AV55="","",VLOOKUP(AV55,'【記載例】シフト記号表（勤務時間帯）'!$C$6:$U$35,19,FALSE))</f>
        <v/>
      </c>
      <c r="AW57" s="195" t="str">
        <f>IF(AW55="","",VLOOKUP(AW55,'【記載例】シフト記号表（勤務時間帯）'!$C$6:$U$35,19,FALSE))</f>
        <v/>
      </c>
      <c r="AX57" s="1403">
        <f>IF($BB$3="４週",SUM(S57:AT57),IF($BB$3="暦月",SUM(S57:AW57),""))</f>
        <v>0</v>
      </c>
      <c r="AY57" s="1404"/>
      <c r="AZ57" s="1405">
        <f>IF($BB$3="４週",AX57/4,IF($BB$3="暦月",【記載例】勤務形態一覧表!AX57/(【記載例】勤務形態一覧表!$BB$8/7),""))</f>
        <v>0</v>
      </c>
      <c r="BA57" s="1406"/>
      <c r="BB57" s="1448"/>
      <c r="BC57" s="1417"/>
      <c r="BD57" s="1417"/>
      <c r="BE57" s="1417"/>
      <c r="BF57" s="1418"/>
    </row>
    <row r="58" spans="2:58" ht="20.25" customHeight="1" x14ac:dyDescent="0.15">
      <c r="B58" s="1326">
        <f>B55+1</f>
        <v>13</v>
      </c>
      <c r="C58" s="1429"/>
      <c r="D58" s="1430"/>
      <c r="E58" s="1431"/>
      <c r="F58" s="197"/>
      <c r="G58" s="1410"/>
      <c r="H58" s="1412"/>
      <c r="I58" s="1342"/>
      <c r="J58" s="1342"/>
      <c r="K58" s="1343"/>
      <c r="L58" s="1413"/>
      <c r="M58" s="1414"/>
      <c r="N58" s="1414"/>
      <c r="O58" s="1415"/>
      <c r="P58" s="1419" t="s">
        <v>764</v>
      </c>
      <c r="Q58" s="1420"/>
      <c r="R58" s="1421"/>
      <c r="S58" s="186"/>
      <c r="T58" s="187"/>
      <c r="U58" s="187"/>
      <c r="V58" s="187"/>
      <c r="W58" s="187"/>
      <c r="X58" s="187"/>
      <c r="Y58" s="188"/>
      <c r="Z58" s="186"/>
      <c r="AA58" s="187"/>
      <c r="AB58" s="187"/>
      <c r="AC58" s="187"/>
      <c r="AD58" s="187"/>
      <c r="AE58" s="187"/>
      <c r="AF58" s="188"/>
      <c r="AG58" s="186"/>
      <c r="AH58" s="187"/>
      <c r="AI58" s="187"/>
      <c r="AJ58" s="187"/>
      <c r="AK58" s="187"/>
      <c r="AL58" s="187"/>
      <c r="AM58" s="188"/>
      <c r="AN58" s="186"/>
      <c r="AO58" s="187"/>
      <c r="AP58" s="187"/>
      <c r="AQ58" s="187"/>
      <c r="AR58" s="187"/>
      <c r="AS58" s="187"/>
      <c r="AT58" s="188"/>
      <c r="AU58" s="186"/>
      <c r="AV58" s="187"/>
      <c r="AW58" s="187"/>
      <c r="AX58" s="1422"/>
      <c r="AY58" s="1423"/>
      <c r="AZ58" s="1424"/>
      <c r="BA58" s="1425"/>
      <c r="BB58" s="1446"/>
      <c r="BC58" s="1414"/>
      <c r="BD58" s="1414"/>
      <c r="BE58" s="1414"/>
      <c r="BF58" s="1415"/>
    </row>
    <row r="59" spans="2:58" ht="20.25" customHeight="1" x14ac:dyDescent="0.15">
      <c r="B59" s="1326"/>
      <c r="C59" s="1432"/>
      <c r="D59" s="1433"/>
      <c r="E59" s="1434"/>
      <c r="F59" s="189"/>
      <c r="G59" s="1337"/>
      <c r="H59" s="1341"/>
      <c r="I59" s="1342"/>
      <c r="J59" s="1342"/>
      <c r="K59" s="1343"/>
      <c r="L59" s="1347"/>
      <c r="M59" s="1348"/>
      <c r="N59" s="1348"/>
      <c r="O59" s="1349"/>
      <c r="P59" s="1393" t="s">
        <v>538</v>
      </c>
      <c r="Q59" s="1394"/>
      <c r="R59" s="1395"/>
      <c r="S59" s="190" t="str">
        <f>IF(S58="","",VLOOKUP(S58,'【記載例】シフト記号表（勤務時間帯）'!$C$6:$K$35,9,FALSE))</f>
        <v/>
      </c>
      <c r="T59" s="191" t="str">
        <f>IF(T58="","",VLOOKUP(T58,'【記載例】シフト記号表（勤務時間帯）'!$C$6:$K$35,9,FALSE))</f>
        <v/>
      </c>
      <c r="U59" s="191" t="str">
        <f>IF(U58="","",VLOOKUP(U58,'【記載例】シフト記号表（勤務時間帯）'!$C$6:$K$35,9,FALSE))</f>
        <v/>
      </c>
      <c r="V59" s="191" t="str">
        <f>IF(V58="","",VLOOKUP(V58,'【記載例】シフト記号表（勤務時間帯）'!$C$6:$K$35,9,FALSE))</f>
        <v/>
      </c>
      <c r="W59" s="191" t="str">
        <f>IF(W58="","",VLOOKUP(W58,'【記載例】シフト記号表（勤務時間帯）'!$C$6:$K$35,9,FALSE))</f>
        <v/>
      </c>
      <c r="X59" s="191" t="str">
        <f>IF(X58="","",VLOOKUP(X58,'【記載例】シフト記号表（勤務時間帯）'!$C$6:$K$35,9,FALSE))</f>
        <v/>
      </c>
      <c r="Y59" s="192" t="str">
        <f>IF(Y58="","",VLOOKUP(Y58,'【記載例】シフト記号表（勤務時間帯）'!$C$6:$K$35,9,FALSE))</f>
        <v/>
      </c>
      <c r="Z59" s="190" t="str">
        <f>IF(Z58="","",VLOOKUP(Z58,'【記載例】シフト記号表（勤務時間帯）'!$C$6:$K$35,9,FALSE))</f>
        <v/>
      </c>
      <c r="AA59" s="191" t="str">
        <f>IF(AA58="","",VLOOKUP(AA58,'【記載例】シフト記号表（勤務時間帯）'!$C$6:$K$35,9,FALSE))</f>
        <v/>
      </c>
      <c r="AB59" s="191" t="str">
        <f>IF(AB58="","",VLOOKUP(AB58,'【記載例】シフト記号表（勤務時間帯）'!$C$6:$K$35,9,FALSE))</f>
        <v/>
      </c>
      <c r="AC59" s="191" t="str">
        <f>IF(AC58="","",VLOOKUP(AC58,'【記載例】シフト記号表（勤務時間帯）'!$C$6:$K$35,9,FALSE))</f>
        <v/>
      </c>
      <c r="AD59" s="191" t="str">
        <f>IF(AD58="","",VLOOKUP(AD58,'【記載例】シフト記号表（勤務時間帯）'!$C$6:$K$35,9,FALSE))</f>
        <v/>
      </c>
      <c r="AE59" s="191" t="str">
        <f>IF(AE58="","",VLOOKUP(AE58,'【記載例】シフト記号表（勤務時間帯）'!$C$6:$K$35,9,FALSE))</f>
        <v/>
      </c>
      <c r="AF59" s="192" t="str">
        <f>IF(AF58="","",VLOOKUP(AF58,'【記載例】シフト記号表（勤務時間帯）'!$C$6:$K$35,9,FALSE))</f>
        <v/>
      </c>
      <c r="AG59" s="190" t="str">
        <f>IF(AG58="","",VLOOKUP(AG58,'【記載例】シフト記号表（勤務時間帯）'!$C$6:$K$35,9,FALSE))</f>
        <v/>
      </c>
      <c r="AH59" s="191" t="str">
        <f>IF(AH58="","",VLOOKUP(AH58,'【記載例】シフト記号表（勤務時間帯）'!$C$6:$K$35,9,FALSE))</f>
        <v/>
      </c>
      <c r="AI59" s="191" t="str">
        <f>IF(AI58="","",VLOOKUP(AI58,'【記載例】シフト記号表（勤務時間帯）'!$C$6:$K$35,9,FALSE))</f>
        <v/>
      </c>
      <c r="AJ59" s="191" t="str">
        <f>IF(AJ58="","",VLOOKUP(AJ58,'【記載例】シフト記号表（勤務時間帯）'!$C$6:$K$35,9,FALSE))</f>
        <v/>
      </c>
      <c r="AK59" s="191" t="str">
        <f>IF(AK58="","",VLOOKUP(AK58,'【記載例】シフト記号表（勤務時間帯）'!$C$6:$K$35,9,FALSE))</f>
        <v/>
      </c>
      <c r="AL59" s="191" t="str">
        <f>IF(AL58="","",VLOOKUP(AL58,'【記載例】シフト記号表（勤務時間帯）'!$C$6:$K$35,9,FALSE))</f>
        <v/>
      </c>
      <c r="AM59" s="192" t="str">
        <f>IF(AM58="","",VLOOKUP(AM58,'【記載例】シフト記号表（勤務時間帯）'!$C$6:$K$35,9,FALSE))</f>
        <v/>
      </c>
      <c r="AN59" s="190" t="str">
        <f>IF(AN58="","",VLOOKUP(AN58,'【記載例】シフト記号表（勤務時間帯）'!$C$6:$K$35,9,FALSE))</f>
        <v/>
      </c>
      <c r="AO59" s="191" t="str">
        <f>IF(AO58="","",VLOOKUP(AO58,'【記載例】シフト記号表（勤務時間帯）'!$C$6:$K$35,9,FALSE))</f>
        <v/>
      </c>
      <c r="AP59" s="191" t="str">
        <f>IF(AP58="","",VLOOKUP(AP58,'【記載例】シフト記号表（勤務時間帯）'!$C$6:$K$35,9,FALSE))</f>
        <v/>
      </c>
      <c r="AQ59" s="191" t="str">
        <f>IF(AQ58="","",VLOOKUP(AQ58,'【記載例】シフト記号表（勤務時間帯）'!$C$6:$K$35,9,FALSE))</f>
        <v/>
      </c>
      <c r="AR59" s="191" t="str">
        <f>IF(AR58="","",VLOOKUP(AR58,'【記載例】シフト記号表（勤務時間帯）'!$C$6:$K$35,9,FALSE))</f>
        <v/>
      </c>
      <c r="AS59" s="191" t="str">
        <f>IF(AS58="","",VLOOKUP(AS58,'【記載例】シフト記号表（勤務時間帯）'!$C$6:$K$35,9,FALSE))</f>
        <v/>
      </c>
      <c r="AT59" s="192" t="str">
        <f>IF(AT58="","",VLOOKUP(AT58,'【記載例】シフト記号表（勤務時間帯）'!$C$6:$K$35,9,FALSE))</f>
        <v/>
      </c>
      <c r="AU59" s="190" t="str">
        <f>IF(AU58="","",VLOOKUP(AU58,'【記載例】シフト記号表（勤務時間帯）'!$C$6:$K$35,9,FALSE))</f>
        <v/>
      </c>
      <c r="AV59" s="191" t="str">
        <f>IF(AV58="","",VLOOKUP(AV58,'【記載例】シフト記号表（勤務時間帯）'!$C$6:$K$35,9,FALSE))</f>
        <v/>
      </c>
      <c r="AW59" s="191" t="str">
        <f>IF(AW58="","",VLOOKUP(AW58,'【記載例】シフト記号表（勤務時間帯）'!$C$6:$K$35,9,FALSE))</f>
        <v/>
      </c>
      <c r="AX59" s="1396">
        <f>IF($BB$3="４週",SUM(S59:AT59),IF($BB$3="暦月",SUM(S59:AW59),""))</f>
        <v>0</v>
      </c>
      <c r="AY59" s="1397"/>
      <c r="AZ59" s="1398">
        <f>IF($BB$3="４週",AX59/4,IF($BB$3="暦月",【記載例】勤務形態一覧表!AX59/(【記載例】勤務形態一覧表!$BB$8/7),""))</f>
        <v>0</v>
      </c>
      <c r="BA59" s="1399"/>
      <c r="BB59" s="1447"/>
      <c r="BC59" s="1348"/>
      <c r="BD59" s="1348"/>
      <c r="BE59" s="1348"/>
      <c r="BF59" s="1349"/>
    </row>
    <row r="60" spans="2:58" ht="20.25" customHeight="1" thickBot="1" x14ac:dyDescent="0.2">
      <c r="B60" s="1438"/>
      <c r="C60" s="1435"/>
      <c r="D60" s="1436"/>
      <c r="E60" s="1437"/>
      <c r="F60" s="198">
        <f>C58</f>
        <v>0</v>
      </c>
      <c r="G60" s="1439"/>
      <c r="H60" s="1440"/>
      <c r="I60" s="1441"/>
      <c r="J60" s="1441"/>
      <c r="K60" s="1442"/>
      <c r="L60" s="1443"/>
      <c r="M60" s="1444"/>
      <c r="N60" s="1444"/>
      <c r="O60" s="1445"/>
      <c r="P60" s="1466" t="s">
        <v>539</v>
      </c>
      <c r="Q60" s="1467"/>
      <c r="R60" s="1468"/>
      <c r="S60" s="194" t="str">
        <f>IF(S58="","",VLOOKUP(S58,'【記載例】シフト記号表（勤務時間帯）'!$C$6:$U$35,19,FALSE))</f>
        <v/>
      </c>
      <c r="T60" s="195" t="str">
        <f>IF(T58="","",VLOOKUP(T58,'【記載例】シフト記号表（勤務時間帯）'!$C$6:$U$35,19,FALSE))</f>
        <v/>
      </c>
      <c r="U60" s="195" t="str">
        <f>IF(U58="","",VLOOKUP(U58,'【記載例】シフト記号表（勤務時間帯）'!$C$6:$U$35,19,FALSE))</f>
        <v/>
      </c>
      <c r="V60" s="195" t="str">
        <f>IF(V58="","",VLOOKUP(V58,'【記載例】シフト記号表（勤務時間帯）'!$C$6:$U$35,19,FALSE))</f>
        <v/>
      </c>
      <c r="W60" s="195" t="str">
        <f>IF(W58="","",VLOOKUP(W58,'【記載例】シフト記号表（勤務時間帯）'!$C$6:$U$35,19,FALSE))</f>
        <v/>
      </c>
      <c r="X60" s="195" t="str">
        <f>IF(X58="","",VLOOKUP(X58,'【記載例】シフト記号表（勤務時間帯）'!$C$6:$U$35,19,FALSE))</f>
        <v/>
      </c>
      <c r="Y60" s="196" t="str">
        <f>IF(Y58="","",VLOOKUP(Y58,'【記載例】シフト記号表（勤務時間帯）'!$C$6:$U$35,19,FALSE))</f>
        <v/>
      </c>
      <c r="Z60" s="194" t="str">
        <f>IF(Z58="","",VLOOKUP(Z58,'【記載例】シフト記号表（勤務時間帯）'!$C$6:$U$35,19,FALSE))</f>
        <v/>
      </c>
      <c r="AA60" s="195" t="str">
        <f>IF(AA58="","",VLOOKUP(AA58,'【記載例】シフト記号表（勤務時間帯）'!$C$6:$U$35,19,FALSE))</f>
        <v/>
      </c>
      <c r="AB60" s="195" t="str">
        <f>IF(AB58="","",VLOOKUP(AB58,'【記載例】シフト記号表（勤務時間帯）'!$C$6:$U$35,19,FALSE))</f>
        <v/>
      </c>
      <c r="AC60" s="195" t="str">
        <f>IF(AC58="","",VLOOKUP(AC58,'【記載例】シフト記号表（勤務時間帯）'!$C$6:$U$35,19,FALSE))</f>
        <v/>
      </c>
      <c r="AD60" s="195" t="str">
        <f>IF(AD58="","",VLOOKUP(AD58,'【記載例】シフト記号表（勤務時間帯）'!$C$6:$U$35,19,FALSE))</f>
        <v/>
      </c>
      <c r="AE60" s="195" t="str">
        <f>IF(AE58="","",VLOOKUP(AE58,'【記載例】シフト記号表（勤務時間帯）'!$C$6:$U$35,19,FALSE))</f>
        <v/>
      </c>
      <c r="AF60" s="196" t="str">
        <f>IF(AF58="","",VLOOKUP(AF58,'【記載例】シフト記号表（勤務時間帯）'!$C$6:$U$35,19,FALSE))</f>
        <v/>
      </c>
      <c r="AG60" s="194" t="str">
        <f>IF(AG58="","",VLOOKUP(AG58,'【記載例】シフト記号表（勤務時間帯）'!$C$6:$U$35,19,FALSE))</f>
        <v/>
      </c>
      <c r="AH60" s="195" t="str">
        <f>IF(AH58="","",VLOOKUP(AH58,'【記載例】シフト記号表（勤務時間帯）'!$C$6:$U$35,19,FALSE))</f>
        <v/>
      </c>
      <c r="AI60" s="195" t="str">
        <f>IF(AI58="","",VLOOKUP(AI58,'【記載例】シフト記号表（勤務時間帯）'!$C$6:$U$35,19,FALSE))</f>
        <v/>
      </c>
      <c r="AJ60" s="195" t="str">
        <f>IF(AJ58="","",VLOOKUP(AJ58,'【記載例】シフト記号表（勤務時間帯）'!$C$6:$U$35,19,FALSE))</f>
        <v/>
      </c>
      <c r="AK60" s="195" t="str">
        <f>IF(AK58="","",VLOOKUP(AK58,'【記載例】シフト記号表（勤務時間帯）'!$C$6:$U$35,19,FALSE))</f>
        <v/>
      </c>
      <c r="AL60" s="195" t="str">
        <f>IF(AL58="","",VLOOKUP(AL58,'【記載例】シフト記号表（勤務時間帯）'!$C$6:$U$35,19,FALSE))</f>
        <v/>
      </c>
      <c r="AM60" s="196" t="str">
        <f>IF(AM58="","",VLOOKUP(AM58,'【記載例】シフト記号表（勤務時間帯）'!$C$6:$U$35,19,FALSE))</f>
        <v/>
      </c>
      <c r="AN60" s="194" t="str">
        <f>IF(AN58="","",VLOOKUP(AN58,'【記載例】シフト記号表（勤務時間帯）'!$C$6:$U$35,19,FALSE))</f>
        <v/>
      </c>
      <c r="AO60" s="195" t="str">
        <f>IF(AO58="","",VLOOKUP(AO58,'【記載例】シフト記号表（勤務時間帯）'!$C$6:$U$35,19,FALSE))</f>
        <v/>
      </c>
      <c r="AP60" s="195" t="str">
        <f>IF(AP58="","",VLOOKUP(AP58,'【記載例】シフト記号表（勤務時間帯）'!$C$6:$U$35,19,FALSE))</f>
        <v/>
      </c>
      <c r="AQ60" s="195" t="str">
        <f>IF(AQ58="","",VLOOKUP(AQ58,'【記載例】シフト記号表（勤務時間帯）'!$C$6:$U$35,19,FALSE))</f>
        <v/>
      </c>
      <c r="AR60" s="195" t="str">
        <f>IF(AR58="","",VLOOKUP(AR58,'【記載例】シフト記号表（勤務時間帯）'!$C$6:$U$35,19,FALSE))</f>
        <v/>
      </c>
      <c r="AS60" s="195" t="str">
        <f>IF(AS58="","",VLOOKUP(AS58,'【記載例】シフト記号表（勤務時間帯）'!$C$6:$U$35,19,FALSE))</f>
        <v/>
      </c>
      <c r="AT60" s="196" t="str">
        <f>IF(AT58="","",VLOOKUP(AT58,'【記載例】シフト記号表（勤務時間帯）'!$C$6:$U$35,19,FALSE))</f>
        <v/>
      </c>
      <c r="AU60" s="194" t="str">
        <f>IF(AU58="","",VLOOKUP(AU58,'【記載例】シフト記号表（勤務時間帯）'!$C$6:$U$35,19,FALSE))</f>
        <v/>
      </c>
      <c r="AV60" s="195" t="str">
        <f>IF(AV58="","",VLOOKUP(AV58,'【記載例】シフト記号表（勤務時間帯）'!$C$6:$U$35,19,FALSE))</f>
        <v/>
      </c>
      <c r="AW60" s="195" t="str">
        <f>IF(AW58="","",VLOOKUP(AW58,'【記載例】シフト記号表（勤務時間帯）'!$C$6:$U$35,19,FALSE))</f>
        <v/>
      </c>
      <c r="AX60" s="1403">
        <f>IF($BB$3="４週",SUM(S60:AT60),IF($BB$3="暦月",SUM(S60:AW60),""))</f>
        <v>0</v>
      </c>
      <c r="AY60" s="1404"/>
      <c r="AZ60" s="1405">
        <f>IF($BB$3="４週",AX60/4,IF($BB$3="暦月",【記載例】勤務形態一覧表!AX60/(【記載例】勤務形態一覧表!$BB$8/7),""))</f>
        <v>0</v>
      </c>
      <c r="BA60" s="1406"/>
      <c r="BB60" s="1465"/>
      <c r="BC60" s="1444"/>
      <c r="BD60" s="1444"/>
      <c r="BE60" s="1444"/>
      <c r="BF60" s="1445"/>
    </row>
    <row r="61" spans="2:58" s="206" customFormat="1" ht="6" customHeight="1" thickBot="1" x14ac:dyDescent="0.2">
      <c r="B61" s="199"/>
      <c r="C61" s="200"/>
      <c r="D61" s="200"/>
      <c r="E61" s="200"/>
      <c r="F61" s="201"/>
      <c r="G61" s="201"/>
      <c r="H61" s="202"/>
      <c r="I61" s="202"/>
      <c r="J61" s="202"/>
      <c r="K61" s="202"/>
      <c r="L61" s="201"/>
      <c r="M61" s="201"/>
      <c r="N61" s="201"/>
      <c r="O61" s="201"/>
      <c r="P61" s="203"/>
      <c r="Q61" s="203"/>
      <c r="R61" s="203"/>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4"/>
      <c r="AY61" s="204"/>
      <c r="AZ61" s="204"/>
      <c r="BA61" s="204"/>
      <c r="BB61" s="201"/>
      <c r="BC61" s="201"/>
      <c r="BD61" s="201"/>
      <c r="BE61" s="201"/>
      <c r="BF61" s="205"/>
    </row>
    <row r="62" spans="2:58" ht="20.100000000000001" customHeight="1" x14ac:dyDescent="0.15">
      <c r="B62" s="207"/>
      <c r="C62" s="208"/>
      <c r="D62" s="208"/>
      <c r="E62" s="208"/>
      <c r="F62" s="209"/>
      <c r="G62" s="1488" t="s">
        <v>770</v>
      </c>
      <c r="H62" s="1488"/>
      <c r="I62" s="1488"/>
      <c r="J62" s="1488"/>
      <c r="K62" s="1489"/>
      <c r="L62" s="210"/>
      <c r="M62" s="1494" t="s">
        <v>542</v>
      </c>
      <c r="N62" s="1495"/>
      <c r="O62" s="1495"/>
      <c r="P62" s="1495"/>
      <c r="Q62" s="1495"/>
      <c r="R62" s="1496"/>
      <c r="S62" s="211">
        <f t="shared" ref="S62:AH64" si="1">IF(SUMIF($F$22:$F$60, $M62, S$22:S$60)=0,"",SUMIF($F$22:$F$60, $M62, S$22:S$60))</f>
        <v>7</v>
      </c>
      <c r="T62" s="212">
        <f t="shared" si="1"/>
        <v>7</v>
      </c>
      <c r="U62" s="212">
        <f t="shared" si="1"/>
        <v>7</v>
      </c>
      <c r="V62" s="212">
        <f t="shared" si="1"/>
        <v>7</v>
      </c>
      <c r="W62" s="212">
        <f t="shared" si="1"/>
        <v>7</v>
      </c>
      <c r="X62" s="212">
        <f t="shared" si="1"/>
        <v>7</v>
      </c>
      <c r="Y62" s="213">
        <f t="shared" si="1"/>
        <v>7</v>
      </c>
      <c r="Z62" s="211">
        <f t="shared" si="1"/>
        <v>7</v>
      </c>
      <c r="AA62" s="212">
        <f t="shared" si="1"/>
        <v>7</v>
      </c>
      <c r="AB62" s="212">
        <f t="shared" si="1"/>
        <v>7</v>
      </c>
      <c r="AC62" s="212">
        <f t="shared" si="1"/>
        <v>7</v>
      </c>
      <c r="AD62" s="212">
        <f t="shared" si="1"/>
        <v>7</v>
      </c>
      <c r="AE62" s="212">
        <f t="shared" si="1"/>
        <v>7</v>
      </c>
      <c r="AF62" s="213">
        <f t="shared" si="1"/>
        <v>7</v>
      </c>
      <c r="AG62" s="211">
        <f t="shared" si="1"/>
        <v>7</v>
      </c>
      <c r="AH62" s="212">
        <f t="shared" si="1"/>
        <v>7</v>
      </c>
      <c r="AI62" s="212">
        <f t="shared" ref="AI62:AW64" si="2">IF(SUMIF($F$22:$F$60, $M62, AI$22:AI$60)=0,"",SUMIF($F$22:$F$60, $M62, AI$22:AI$60))</f>
        <v>7</v>
      </c>
      <c r="AJ62" s="212">
        <f t="shared" si="2"/>
        <v>7</v>
      </c>
      <c r="AK62" s="212">
        <f t="shared" si="2"/>
        <v>7</v>
      </c>
      <c r="AL62" s="212">
        <f t="shared" si="2"/>
        <v>7</v>
      </c>
      <c r="AM62" s="213">
        <f t="shared" si="2"/>
        <v>7</v>
      </c>
      <c r="AN62" s="211">
        <f t="shared" si="2"/>
        <v>7</v>
      </c>
      <c r="AO62" s="212">
        <f t="shared" si="2"/>
        <v>7</v>
      </c>
      <c r="AP62" s="212">
        <f t="shared" si="2"/>
        <v>7</v>
      </c>
      <c r="AQ62" s="212">
        <f t="shared" si="2"/>
        <v>7</v>
      </c>
      <c r="AR62" s="212">
        <f t="shared" si="2"/>
        <v>7</v>
      </c>
      <c r="AS62" s="212">
        <f t="shared" si="2"/>
        <v>7</v>
      </c>
      <c r="AT62" s="213">
        <f t="shared" si="2"/>
        <v>7</v>
      </c>
      <c r="AU62" s="211" t="str">
        <f t="shared" si="2"/>
        <v/>
      </c>
      <c r="AV62" s="212" t="str">
        <f t="shared" si="2"/>
        <v/>
      </c>
      <c r="AW62" s="212" t="str">
        <f t="shared" si="2"/>
        <v/>
      </c>
      <c r="AX62" s="1461">
        <f>IF(SUMIF($F$22:$F$60, $M62, AX$22:AX$60)=0,"",SUMIF($F$22:$F$60, $M62, AX$22:AX$60))</f>
        <v>196</v>
      </c>
      <c r="AY62" s="1462"/>
      <c r="AZ62" s="1463">
        <f>IF(AX62="","",IF($BB$3="４週",AX62/4,IF($BB$3="暦月",AX62/($BB$8/7),"")))</f>
        <v>49</v>
      </c>
      <c r="BA62" s="1464"/>
      <c r="BB62" s="1449"/>
      <c r="BC62" s="1450"/>
      <c r="BD62" s="1450"/>
      <c r="BE62" s="1450"/>
      <c r="BF62" s="1451"/>
    </row>
    <row r="63" spans="2:58" ht="20.100000000000001" customHeight="1" x14ac:dyDescent="0.15">
      <c r="B63" s="214"/>
      <c r="C63" s="215"/>
      <c r="D63" s="215"/>
      <c r="E63" s="215"/>
      <c r="F63" s="216"/>
      <c r="G63" s="1490"/>
      <c r="H63" s="1490"/>
      <c r="I63" s="1490"/>
      <c r="J63" s="1490"/>
      <c r="K63" s="1491"/>
      <c r="L63" s="217"/>
      <c r="M63" s="1458" t="s">
        <v>549</v>
      </c>
      <c r="N63" s="1459"/>
      <c r="O63" s="1459"/>
      <c r="P63" s="1459"/>
      <c r="Q63" s="1459"/>
      <c r="R63" s="1460"/>
      <c r="S63" s="211">
        <f t="shared" si="1"/>
        <v>4</v>
      </c>
      <c r="T63" s="212">
        <f t="shared" si="1"/>
        <v>4</v>
      </c>
      <c r="U63" s="212">
        <f t="shared" si="1"/>
        <v>4</v>
      </c>
      <c r="V63" s="212">
        <f t="shared" si="1"/>
        <v>4</v>
      </c>
      <c r="W63" s="212">
        <f t="shared" si="1"/>
        <v>4</v>
      </c>
      <c r="X63" s="212">
        <f t="shared" si="1"/>
        <v>4</v>
      </c>
      <c r="Y63" s="213">
        <f t="shared" si="1"/>
        <v>4</v>
      </c>
      <c r="Z63" s="211">
        <f t="shared" si="1"/>
        <v>4</v>
      </c>
      <c r="AA63" s="212">
        <f t="shared" si="1"/>
        <v>4</v>
      </c>
      <c r="AB63" s="212">
        <f t="shared" si="1"/>
        <v>4</v>
      </c>
      <c r="AC63" s="212">
        <f t="shared" si="1"/>
        <v>4</v>
      </c>
      <c r="AD63" s="212">
        <f t="shared" si="1"/>
        <v>4</v>
      </c>
      <c r="AE63" s="212">
        <f t="shared" si="1"/>
        <v>4</v>
      </c>
      <c r="AF63" s="213">
        <f t="shared" si="1"/>
        <v>4</v>
      </c>
      <c r="AG63" s="211">
        <f t="shared" si="1"/>
        <v>4</v>
      </c>
      <c r="AH63" s="212">
        <f t="shared" si="1"/>
        <v>4</v>
      </c>
      <c r="AI63" s="212">
        <f t="shared" si="2"/>
        <v>4</v>
      </c>
      <c r="AJ63" s="212">
        <f t="shared" si="2"/>
        <v>4</v>
      </c>
      <c r="AK63" s="212">
        <f t="shared" si="2"/>
        <v>4</v>
      </c>
      <c r="AL63" s="212">
        <f t="shared" si="2"/>
        <v>4</v>
      </c>
      <c r="AM63" s="213">
        <f t="shared" si="2"/>
        <v>4</v>
      </c>
      <c r="AN63" s="211">
        <f t="shared" si="2"/>
        <v>4</v>
      </c>
      <c r="AO63" s="212">
        <f t="shared" si="2"/>
        <v>4</v>
      </c>
      <c r="AP63" s="212">
        <f t="shared" si="2"/>
        <v>4</v>
      </c>
      <c r="AQ63" s="212">
        <f t="shared" si="2"/>
        <v>4</v>
      </c>
      <c r="AR63" s="212">
        <f t="shared" si="2"/>
        <v>4</v>
      </c>
      <c r="AS63" s="212">
        <f t="shared" si="2"/>
        <v>4</v>
      </c>
      <c r="AT63" s="213">
        <f t="shared" si="2"/>
        <v>4</v>
      </c>
      <c r="AU63" s="211" t="str">
        <f t="shared" si="2"/>
        <v/>
      </c>
      <c r="AV63" s="212" t="str">
        <f t="shared" si="2"/>
        <v/>
      </c>
      <c r="AW63" s="212" t="str">
        <f t="shared" si="2"/>
        <v/>
      </c>
      <c r="AX63" s="1461">
        <f>IF(SUMIF($F$22:$F$60, $M63, AX$22:AX$60)=0,"",SUMIF($F$22:$F$60, $M63, AX$22:AX$60))</f>
        <v>112</v>
      </c>
      <c r="AY63" s="1462"/>
      <c r="AZ63" s="1463">
        <f>IF(AX63="","",IF($BB$3="４週",AX63/4,IF($BB$3="暦月",AX63/($BB$8/7),"")))</f>
        <v>28</v>
      </c>
      <c r="BA63" s="1464"/>
      <c r="BB63" s="1452"/>
      <c r="BC63" s="1453"/>
      <c r="BD63" s="1453"/>
      <c r="BE63" s="1453"/>
      <c r="BF63" s="1454"/>
    </row>
    <row r="64" spans="2:58" ht="20.25" customHeight="1" x14ac:dyDescent="0.15">
      <c r="B64" s="218"/>
      <c r="C64" s="219"/>
      <c r="D64" s="219"/>
      <c r="E64" s="219"/>
      <c r="F64" s="216"/>
      <c r="G64" s="1492"/>
      <c r="H64" s="1492"/>
      <c r="I64" s="1492"/>
      <c r="J64" s="1492"/>
      <c r="K64" s="1493"/>
      <c r="L64" s="217"/>
      <c r="M64" s="1458" t="s">
        <v>545</v>
      </c>
      <c r="N64" s="1459"/>
      <c r="O64" s="1459"/>
      <c r="P64" s="1459"/>
      <c r="Q64" s="1459"/>
      <c r="R64" s="1460"/>
      <c r="S64" s="211">
        <f t="shared" si="1"/>
        <v>14</v>
      </c>
      <c r="T64" s="212">
        <f t="shared" si="1"/>
        <v>14</v>
      </c>
      <c r="U64" s="212">
        <f t="shared" si="1"/>
        <v>14</v>
      </c>
      <c r="V64" s="212">
        <f t="shared" si="1"/>
        <v>14</v>
      </c>
      <c r="W64" s="212">
        <f t="shared" si="1"/>
        <v>14</v>
      </c>
      <c r="X64" s="212">
        <f t="shared" si="1"/>
        <v>14</v>
      </c>
      <c r="Y64" s="213">
        <f t="shared" si="1"/>
        <v>14</v>
      </c>
      <c r="Z64" s="211">
        <f t="shared" si="1"/>
        <v>14</v>
      </c>
      <c r="AA64" s="212">
        <f t="shared" si="1"/>
        <v>14</v>
      </c>
      <c r="AB64" s="212">
        <f t="shared" si="1"/>
        <v>14</v>
      </c>
      <c r="AC64" s="212">
        <f t="shared" si="1"/>
        <v>14</v>
      </c>
      <c r="AD64" s="212">
        <f t="shared" si="1"/>
        <v>14</v>
      </c>
      <c r="AE64" s="212">
        <f t="shared" si="1"/>
        <v>14</v>
      </c>
      <c r="AF64" s="213">
        <f t="shared" si="1"/>
        <v>14</v>
      </c>
      <c r="AG64" s="211">
        <f t="shared" si="1"/>
        <v>14</v>
      </c>
      <c r="AH64" s="212">
        <f t="shared" si="1"/>
        <v>14</v>
      </c>
      <c r="AI64" s="212">
        <f t="shared" si="2"/>
        <v>14</v>
      </c>
      <c r="AJ64" s="212">
        <f t="shared" si="2"/>
        <v>14</v>
      </c>
      <c r="AK64" s="212">
        <f t="shared" si="2"/>
        <v>14</v>
      </c>
      <c r="AL64" s="212">
        <f t="shared" si="2"/>
        <v>14</v>
      </c>
      <c r="AM64" s="213">
        <f t="shared" si="2"/>
        <v>14</v>
      </c>
      <c r="AN64" s="211">
        <f t="shared" si="2"/>
        <v>14</v>
      </c>
      <c r="AO64" s="212">
        <f t="shared" si="2"/>
        <v>14</v>
      </c>
      <c r="AP64" s="212">
        <f t="shared" si="2"/>
        <v>14</v>
      </c>
      <c r="AQ64" s="212">
        <f t="shared" si="2"/>
        <v>14</v>
      </c>
      <c r="AR64" s="212">
        <f t="shared" si="2"/>
        <v>14</v>
      </c>
      <c r="AS64" s="212">
        <f t="shared" si="2"/>
        <v>14</v>
      </c>
      <c r="AT64" s="213">
        <f t="shared" si="2"/>
        <v>14</v>
      </c>
      <c r="AU64" s="211" t="str">
        <f t="shared" si="2"/>
        <v/>
      </c>
      <c r="AV64" s="212" t="str">
        <f t="shared" si="2"/>
        <v/>
      </c>
      <c r="AW64" s="212" t="str">
        <f t="shared" si="2"/>
        <v/>
      </c>
      <c r="AX64" s="1461">
        <f>IF(SUMIF($F$22:$F$60, $M64, AX$22:AX$60)=0,"",SUMIF($F$22:$F$60, $M64, AX$22:AX$60))</f>
        <v>392</v>
      </c>
      <c r="AY64" s="1462"/>
      <c r="AZ64" s="1463">
        <f>IF(AX64="","",IF($BB$3="４週",AX64/4,IF($BB$3="暦月",AX64/($BB$8/7),"")))</f>
        <v>98</v>
      </c>
      <c r="BA64" s="1464"/>
      <c r="BB64" s="1452"/>
      <c r="BC64" s="1453"/>
      <c r="BD64" s="1453"/>
      <c r="BE64" s="1453"/>
      <c r="BF64" s="1454"/>
    </row>
    <row r="65" spans="1:73" ht="20.25" customHeight="1" x14ac:dyDescent="0.15">
      <c r="B65" s="220"/>
      <c r="C65" s="216"/>
      <c r="D65" s="216"/>
      <c r="E65" s="216"/>
      <c r="F65" s="216"/>
      <c r="G65" s="1471" t="s">
        <v>771</v>
      </c>
      <c r="H65" s="1471"/>
      <c r="I65" s="1471"/>
      <c r="J65" s="1471"/>
      <c r="K65" s="1471"/>
      <c r="L65" s="1471"/>
      <c r="M65" s="1471"/>
      <c r="N65" s="1471"/>
      <c r="O65" s="1471"/>
      <c r="P65" s="1471"/>
      <c r="Q65" s="1471"/>
      <c r="R65" s="1472"/>
      <c r="S65" s="221">
        <v>18</v>
      </c>
      <c r="T65" s="222">
        <v>18</v>
      </c>
      <c r="U65" s="222">
        <v>18</v>
      </c>
      <c r="V65" s="222">
        <v>18</v>
      </c>
      <c r="W65" s="222">
        <v>18</v>
      </c>
      <c r="X65" s="222">
        <v>18</v>
      </c>
      <c r="Y65" s="223">
        <v>18</v>
      </c>
      <c r="Z65" s="221">
        <v>18</v>
      </c>
      <c r="AA65" s="222">
        <v>18</v>
      </c>
      <c r="AB65" s="222">
        <v>18</v>
      </c>
      <c r="AC65" s="222">
        <v>18</v>
      </c>
      <c r="AD65" s="222">
        <v>18</v>
      </c>
      <c r="AE65" s="222">
        <v>18</v>
      </c>
      <c r="AF65" s="223">
        <v>18</v>
      </c>
      <c r="AG65" s="221">
        <v>18</v>
      </c>
      <c r="AH65" s="222">
        <v>18</v>
      </c>
      <c r="AI65" s="222">
        <v>18</v>
      </c>
      <c r="AJ65" s="222">
        <v>18</v>
      </c>
      <c r="AK65" s="222">
        <v>18</v>
      </c>
      <c r="AL65" s="222">
        <v>18</v>
      </c>
      <c r="AM65" s="223">
        <v>18</v>
      </c>
      <c r="AN65" s="221">
        <v>18</v>
      </c>
      <c r="AO65" s="222">
        <v>18</v>
      </c>
      <c r="AP65" s="222">
        <v>18</v>
      </c>
      <c r="AQ65" s="222">
        <v>18</v>
      </c>
      <c r="AR65" s="222">
        <v>18</v>
      </c>
      <c r="AS65" s="222">
        <v>18</v>
      </c>
      <c r="AT65" s="223">
        <v>18</v>
      </c>
      <c r="AU65" s="221"/>
      <c r="AV65" s="222"/>
      <c r="AW65" s="223"/>
      <c r="AX65" s="1473"/>
      <c r="AY65" s="1474"/>
      <c r="AZ65" s="1474"/>
      <c r="BA65" s="1475"/>
      <c r="BB65" s="1452"/>
      <c r="BC65" s="1453"/>
      <c r="BD65" s="1453"/>
      <c r="BE65" s="1453"/>
      <c r="BF65" s="1454"/>
    </row>
    <row r="66" spans="1:73" ht="20.25" customHeight="1" x14ac:dyDescent="0.15">
      <c r="B66" s="220"/>
      <c r="C66" s="216"/>
      <c r="D66" s="216"/>
      <c r="E66" s="216"/>
      <c r="F66" s="216"/>
      <c r="G66" s="1471" t="s">
        <v>772</v>
      </c>
      <c r="H66" s="1471"/>
      <c r="I66" s="1471"/>
      <c r="J66" s="1471"/>
      <c r="K66" s="1471"/>
      <c r="L66" s="1471"/>
      <c r="M66" s="1471"/>
      <c r="N66" s="1471"/>
      <c r="O66" s="1471"/>
      <c r="P66" s="1471"/>
      <c r="Q66" s="1471"/>
      <c r="R66" s="1472"/>
      <c r="S66" s="221">
        <v>7</v>
      </c>
      <c r="T66" s="222">
        <v>7</v>
      </c>
      <c r="U66" s="222">
        <v>7</v>
      </c>
      <c r="V66" s="222">
        <v>7</v>
      </c>
      <c r="W66" s="222">
        <v>7</v>
      </c>
      <c r="X66" s="222">
        <v>7</v>
      </c>
      <c r="Y66" s="223">
        <v>7</v>
      </c>
      <c r="Z66" s="221">
        <v>7</v>
      </c>
      <c r="AA66" s="222">
        <v>7</v>
      </c>
      <c r="AB66" s="222">
        <v>7</v>
      </c>
      <c r="AC66" s="222">
        <v>7</v>
      </c>
      <c r="AD66" s="222">
        <v>7</v>
      </c>
      <c r="AE66" s="222">
        <v>7</v>
      </c>
      <c r="AF66" s="223">
        <v>7</v>
      </c>
      <c r="AG66" s="221">
        <v>7</v>
      </c>
      <c r="AH66" s="222">
        <v>7</v>
      </c>
      <c r="AI66" s="222">
        <v>7</v>
      </c>
      <c r="AJ66" s="222">
        <v>7</v>
      </c>
      <c r="AK66" s="222">
        <v>7</v>
      </c>
      <c r="AL66" s="222">
        <v>7</v>
      </c>
      <c r="AM66" s="223">
        <v>7</v>
      </c>
      <c r="AN66" s="221">
        <v>7</v>
      </c>
      <c r="AO66" s="222">
        <v>7</v>
      </c>
      <c r="AP66" s="222">
        <v>7</v>
      </c>
      <c r="AQ66" s="222">
        <v>7</v>
      </c>
      <c r="AR66" s="222">
        <v>7</v>
      </c>
      <c r="AS66" s="222">
        <v>7</v>
      </c>
      <c r="AT66" s="223">
        <v>7</v>
      </c>
      <c r="AU66" s="221"/>
      <c r="AV66" s="222"/>
      <c r="AW66" s="223"/>
      <c r="AX66" s="1476"/>
      <c r="AY66" s="1477"/>
      <c r="AZ66" s="1477"/>
      <c r="BA66" s="1478"/>
      <c r="BB66" s="1452"/>
      <c r="BC66" s="1453"/>
      <c r="BD66" s="1453"/>
      <c r="BE66" s="1453"/>
      <c r="BF66" s="1454"/>
    </row>
    <row r="67" spans="1:73" ht="20.25" customHeight="1" thickBot="1" x14ac:dyDescent="0.2">
      <c r="B67" s="224"/>
      <c r="C67" s="225"/>
      <c r="D67" s="225"/>
      <c r="E67" s="225"/>
      <c r="F67" s="225"/>
      <c r="G67" s="1482" t="s">
        <v>773</v>
      </c>
      <c r="H67" s="1482"/>
      <c r="I67" s="1482"/>
      <c r="J67" s="1482"/>
      <c r="K67" s="1482"/>
      <c r="L67" s="1482"/>
      <c r="M67" s="1482"/>
      <c r="N67" s="1482"/>
      <c r="O67" s="1482"/>
      <c r="P67" s="1482"/>
      <c r="Q67" s="1482"/>
      <c r="R67" s="1483"/>
      <c r="S67" s="226">
        <f>IF(S66&lt;&gt;"",IF(S65&gt;15,((S65-15)/5+1)*S66,S66),"")</f>
        <v>11.2</v>
      </c>
      <c r="T67" s="227">
        <f t="shared" ref="T67:AW67" si="3">IF(T66&lt;&gt;"",IF(T65&gt;15,((T65-15)/5+1)*T66,T66),"")</f>
        <v>11.2</v>
      </c>
      <c r="U67" s="227">
        <f t="shared" si="3"/>
        <v>11.2</v>
      </c>
      <c r="V67" s="227">
        <f t="shared" si="3"/>
        <v>11.2</v>
      </c>
      <c r="W67" s="227">
        <f t="shared" si="3"/>
        <v>11.2</v>
      </c>
      <c r="X67" s="227">
        <f t="shared" si="3"/>
        <v>11.2</v>
      </c>
      <c r="Y67" s="228">
        <f t="shared" si="3"/>
        <v>11.2</v>
      </c>
      <c r="Z67" s="226">
        <f t="shared" si="3"/>
        <v>11.2</v>
      </c>
      <c r="AA67" s="227">
        <f t="shared" si="3"/>
        <v>11.2</v>
      </c>
      <c r="AB67" s="227">
        <f t="shared" si="3"/>
        <v>11.2</v>
      </c>
      <c r="AC67" s="227">
        <f t="shared" si="3"/>
        <v>11.2</v>
      </c>
      <c r="AD67" s="227">
        <f t="shared" si="3"/>
        <v>11.2</v>
      </c>
      <c r="AE67" s="227">
        <f t="shared" si="3"/>
        <v>11.2</v>
      </c>
      <c r="AF67" s="228">
        <f t="shared" si="3"/>
        <v>11.2</v>
      </c>
      <c r="AG67" s="226">
        <f t="shared" si="3"/>
        <v>11.2</v>
      </c>
      <c r="AH67" s="227">
        <f t="shared" si="3"/>
        <v>11.2</v>
      </c>
      <c r="AI67" s="227">
        <f t="shared" si="3"/>
        <v>11.2</v>
      </c>
      <c r="AJ67" s="227">
        <f t="shared" si="3"/>
        <v>11.2</v>
      </c>
      <c r="AK67" s="227">
        <f t="shared" si="3"/>
        <v>11.2</v>
      </c>
      <c r="AL67" s="227">
        <f t="shared" si="3"/>
        <v>11.2</v>
      </c>
      <c r="AM67" s="228">
        <f t="shared" si="3"/>
        <v>11.2</v>
      </c>
      <c r="AN67" s="226">
        <f t="shared" si="3"/>
        <v>11.2</v>
      </c>
      <c r="AO67" s="227">
        <f t="shared" si="3"/>
        <v>11.2</v>
      </c>
      <c r="AP67" s="227">
        <f t="shared" si="3"/>
        <v>11.2</v>
      </c>
      <c r="AQ67" s="227">
        <f t="shared" si="3"/>
        <v>11.2</v>
      </c>
      <c r="AR67" s="227">
        <f t="shared" si="3"/>
        <v>11.2</v>
      </c>
      <c r="AS67" s="227">
        <f t="shared" si="3"/>
        <v>11.2</v>
      </c>
      <c r="AT67" s="228">
        <f t="shared" si="3"/>
        <v>11.2</v>
      </c>
      <c r="AU67" s="229" t="str">
        <f t="shared" si="3"/>
        <v/>
      </c>
      <c r="AV67" s="230" t="str">
        <f t="shared" si="3"/>
        <v/>
      </c>
      <c r="AW67" s="231" t="str">
        <f t="shared" si="3"/>
        <v/>
      </c>
      <c r="AX67" s="1476"/>
      <c r="AY67" s="1477"/>
      <c r="AZ67" s="1477"/>
      <c r="BA67" s="1478"/>
      <c r="BB67" s="1452"/>
      <c r="BC67" s="1453"/>
      <c r="BD67" s="1453"/>
      <c r="BE67" s="1453"/>
      <c r="BF67" s="1454"/>
    </row>
    <row r="68" spans="1:73" ht="18.75" customHeight="1" x14ac:dyDescent="0.15">
      <c r="B68" s="1368" t="s">
        <v>774</v>
      </c>
      <c r="C68" s="1369"/>
      <c r="D68" s="1369"/>
      <c r="E68" s="1369"/>
      <c r="F68" s="1369"/>
      <c r="G68" s="1369"/>
      <c r="H68" s="1369"/>
      <c r="I68" s="1369"/>
      <c r="J68" s="1369"/>
      <c r="K68" s="1370"/>
      <c r="L68" s="1484" t="s">
        <v>542</v>
      </c>
      <c r="M68" s="1484"/>
      <c r="N68" s="1484"/>
      <c r="O68" s="1484"/>
      <c r="P68" s="1484"/>
      <c r="Q68" s="1484"/>
      <c r="R68" s="1485"/>
      <c r="S68" s="232">
        <f>IF($L68="","",IF(COUNTIFS($F$22:$F$60,$L68,S$22:S$60,"&gt;0")=0,"",COUNTIFS($F$22:$F$60,$L68,S$22:S$60,"&gt;0")))</f>
        <v>1</v>
      </c>
      <c r="T68" s="233">
        <f t="shared" ref="T68:AW72" si="4">IF($L68="","",IF(COUNTIFS($F$22:$F$60,$L68,T$22:T$60,"&gt;0")=0,"",COUNTIFS($F$22:$F$60,$L68,T$22:T$60,"&gt;0")))</f>
        <v>1</v>
      </c>
      <c r="U68" s="233">
        <f t="shared" si="4"/>
        <v>1</v>
      </c>
      <c r="V68" s="233">
        <f t="shared" si="4"/>
        <v>1</v>
      </c>
      <c r="W68" s="233">
        <f t="shared" si="4"/>
        <v>1</v>
      </c>
      <c r="X68" s="233">
        <f t="shared" si="4"/>
        <v>1</v>
      </c>
      <c r="Y68" s="234">
        <f t="shared" si="4"/>
        <v>1</v>
      </c>
      <c r="Z68" s="235">
        <f t="shared" si="4"/>
        <v>1</v>
      </c>
      <c r="AA68" s="233">
        <f t="shared" si="4"/>
        <v>1</v>
      </c>
      <c r="AB68" s="233">
        <f t="shared" si="4"/>
        <v>1</v>
      </c>
      <c r="AC68" s="233">
        <f t="shared" si="4"/>
        <v>1</v>
      </c>
      <c r="AD68" s="233">
        <f t="shared" si="4"/>
        <v>1</v>
      </c>
      <c r="AE68" s="233">
        <f t="shared" si="4"/>
        <v>1</v>
      </c>
      <c r="AF68" s="234">
        <f t="shared" si="4"/>
        <v>1</v>
      </c>
      <c r="AG68" s="233">
        <f t="shared" si="4"/>
        <v>1</v>
      </c>
      <c r="AH68" s="233">
        <f t="shared" si="4"/>
        <v>1</v>
      </c>
      <c r="AI68" s="233">
        <f t="shared" si="4"/>
        <v>1</v>
      </c>
      <c r="AJ68" s="233">
        <f t="shared" si="4"/>
        <v>1</v>
      </c>
      <c r="AK68" s="233">
        <f t="shared" si="4"/>
        <v>1</v>
      </c>
      <c r="AL68" s="233">
        <f t="shared" si="4"/>
        <v>1</v>
      </c>
      <c r="AM68" s="234">
        <f t="shared" si="4"/>
        <v>1</v>
      </c>
      <c r="AN68" s="233">
        <f t="shared" si="4"/>
        <v>1</v>
      </c>
      <c r="AO68" s="233">
        <f t="shared" si="4"/>
        <v>1</v>
      </c>
      <c r="AP68" s="233">
        <f t="shared" si="4"/>
        <v>1</v>
      </c>
      <c r="AQ68" s="233">
        <f t="shared" si="4"/>
        <v>1</v>
      </c>
      <c r="AR68" s="233">
        <f t="shared" si="4"/>
        <v>1</v>
      </c>
      <c r="AS68" s="233">
        <f t="shared" si="4"/>
        <v>1</v>
      </c>
      <c r="AT68" s="234">
        <f t="shared" si="4"/>
        <v>1</v>
      </c>
      <c r="AU68" s="233" t="str">
        <f t="shared" si="4"/>
        <v/>
      </c>
      <c r="AV68" s="233" t="str">
        <f t="shared" si="4"/>
        <v/>
      </c>
      <c r="AW68" s="234" t="str">
        <f t="shared" si="4"/>
        <v/>
      </c>
      <c r="AX68" s="1476"/>
      <c r="AY68" s="1477"/>
      <c r="AZ68" s="1477"/>
      <c r="BA68" s="1478"/>
      <c r="BB68" s="1452"/>
      <c r="BC68" s="1453"/>
      <c r="BD68" s="1453"/>
      <c r="BE68" s="1453"/>
      <c r="BF68" s="1454"/>
    </row>
    <row r="69" spans="1:73" ht="18.75" customHeight="1" x14ac:dyDescent="0.15">
      <c r="B69" s="1368"/>
      <c r="C69" s="1369"/>
      <c r="D69" s="1369"/>
      <c r="E69" s="1369"/>
      <c r="F69" s="1369"/>
      <c r="G69" s="1369"/>
      <c r="H69" s="1369"/>
      <c r="I69" s="1369"/>
      <c r="J69" s="1369"/>
      <c r="K69" s="1370"/>
      <c r="L69" s="1486" t="s">
        <v>549</v>
      </c>
      <c r="M69" s="1486"/>
      <c r="N69" s="1486"/>
      <c r="O69" s="1486"/>
      <c r="P69" s="1486"/>
      <c r="Q69" s="1486"/>
      <c r="R69" s="1487"/>
      <c r="S69" s="229">
        <f t="shared" ref="S69:AH72" si="5">IF($L69="","",IF(COUNTIFS($F$22:$F$60,$L69,S$22:S$60,"&gt;0")=0,"",COUNTIFS($F$22:$F$60,$L69,S$22:S$60,"&gt;0")))</f>
        <v>1</v>
      </c>
      <c r="T69" s="230">
        <f>IF($L69="","",IF(COUNTIFS($F$22:$F$60,$L69,T$22:T$60,"&gt;0")=0,"",COUNTIFS($F$22:$F$60,$L69,T$22:T$60,"&gt;0")))</f>
        <v>1</v>
      </c>
      <c r="U69" s="230">
        <f t="shared" si="5"/>
        <v>1</v>
      </c>
      <c r="V69" s="230">
        <f t="shared" si="5"/>
        <v>1</v>
      </c>
      <c r="W69" s="230">
        <f t="shared" si="5"/>
        <v>1</v>
      </c>
      <c r="X69" s="230">
        <f t="shared" si="5"/>
        <v>1</v>
      </c>
      <c r="Y69" s="231">
        <f t="shared" si="5"/>
        <v>1</v>
      </c>
      <c r="Z69" s="236">
        <f t="shared" si="5"/>
        <v>1</v>
      </c>
      <c r="AA69" s="230">
        <f t="shared" si="5"/>
        <v>1</v>
      </c>
      <c r="AB69" s="230">
        <f t="shared" si="5"/>
        <v>1</v>
      </c>
      <c r="AC69" s="230">
        <f t="shared" si="5"/>
        <v>1</v>
      </c>
      <c r="AD69" s="230">
        <f t="shared" si="5"/>
        <v>1</v>
      </c>
      <c r="AE69" s="230">
        <f t="shared" si="5"/>
        <v>1</v>
      </c>
      <c r="AF69" s="231">
        <f t="shared" si="5"/>
        <v>1</v>
      </c>
      <c r="AG69" s="230">
        <f t="shared" si="5"/>
        <v>1</v>
      </c>
      <c r="AH69" s="230">
        <f t="shared" si="5"/>
        <v>1</v>
      </c>
      <c r="AI69" s="230">
        <f t="shared" si="4"/>
        <v>1</v>
      </c>
      <c r="AJ69" s="230">
        <f t="shared" si="4"/>
        <v>1</v>
      </c>
      <c r="AK69" s="230">
        <f t="shared" si="4"/>
        <v>1</v>
      </c>
      <c r="AL69" s="230">
        <f t="shared" si="4"/>
        <v>1</v>
      </c>
      <c r="AM69" s="231">
        <f t="shared" si="4"/>
        <v>1</v>
      </c>
      <c r="AN69" s="230">
        <f t="shared" si="4"/>
        <v>1</v>
      </c>
      <c r="AO69" s="230">
        <f t="shared" si="4"/>
        <v>1</v>
      </c>
      <c r="AP69" s="230">
        <f t="shared" si="4"/>
        <v>1</v>
      </c>
      <c r="AQ69" s="230">
        <f t="shared" si="4"/>
        <v>1</v>
      </c>
      <c r="AR69" s="230">
        <f t="shared" si="4"/>
        <v>1</v>
      </c>
      <c r="AS69" s="230">
        <f t="shared" si="4"/>
        <v>1</v>
      </c>
      <c r="AT69" s="231">
        <f t="shared" si="4"/>
        <v>1</v>
      </c>
      <c r="AU69" s="230" t="str">
        <f t="shared" si="4"/>
        <v/>
      </c>
      <c r="AV69" s="230" t="str">
        <f t="shared" si="4"/>
        <v/>
      </c>
      <c r="AW69" s="231" t="str">
        <f t="shared" si="4"/>
        <v/>
      </c>
      <c r="AX69" s="1476"/>
      <c r="AY69" s="1477"/>
      <c r="AZ69" s="1477"/>
      <c r="BA69" s="1478"/>
      <c r="BB69" s="1452"/>
      <c r="BC69" s="1453"/>
      <c r="BD69" s="1453"/>
      <c r="BE69" s="1453"/>
      <c r="BF69" s="1454"/>
    </row>
    <row r="70" spans="1:73" ht="18.75" customHeight="1" x14ac:dyDescent="0.15">
      <c r="B70" s="1368"/>
      <c r="C70" s="1369"/>
      <c r="D70" s="1369"/>
      <c r="E70" s="1369"/>
      <c r="F70" s="1369"/>
      <c r="G70" s="1369"/>
      <c r="H70" s="1369"/>
      <c r="I70" s="1369"/>
      <c r="J70" s="1369"/>
      <c r="K70" s="1370"/>
      <c r="L70" s="1486" t="s">
        <v>545</v>
      </c>
      <c r="M70" s="1486"/>
      <c r="N70" s="1486"/>
      <c r="O70" s="1486"/>
      <c r="P70" s="1486"/>
      <c r="Q70" s="1486"/>
      <c r="R70" s="1487"/>
      <c r="S70" s="229">
        <f t="shared" si="5"/>
        <v>2</v>
      </c>
      <c r="T70" s="230">
        <f t="shared" si="4"/>
        <v>2</v>
      </c>
      <c r="U70" s="230">
        <f t="shared" si="4"/>
        <v>2</v>
      </c>
      <c r="V70" s="230">
        <f t="shared" si="4"/>
        <v>2</v>
      </c>
      <c r="W70" s="230">
        <f t="shared" si="4"/>
        <v>2</v>
      </c>
      <c r="X70" s="230">
        <f>IF($L70="","",IF(COUNTIFS($F$22:$F$60,$L70,X$22:X$60,"&gt;0")=0,"",COUNTIFS($F$22:$F$60,$L70,X$22:X$60,"&gt;0")))</f>
        <v>2</v>
      </c>
      <c r="Y70" s="231">
        <f t="shared" si="4"/>
        <v>2</v>
      </c>
      <c r="Z70" s="236">
        <f t="shared" si="4"/>
        <v>2</v>
      </c>
      <c r="AA70" s="230">
        <f t="shared" si="4"/>
        <v>2</v>
      </c>
      <c r="AB70" s="230">
        <f t="shared" si="4"/>
        <v>2</v>
      </c>
      <c r="AC70" s="230">
        <f t="shared" si="4"/>
        <v>2</v>
      </c>
      <c r="AD70" s="230">
        <f t="shared" si="4"/>
        <v>2</v>
      </c>
      <c r="AE70" s="230">
        <f t="shared" si="4"/>
        <v>2</v>
      </c>
      <c r="AF70" s="231">
        <f t="shared" si="4"/>
        <v>2</v>
      </c>
      <c r="AG70" s="230">
        <f t="shared" si="4"/>
        <v>2</v>
      </c>
      <c r="AH70" s="230">
        <f t="shared" si="4"/>
        <v>2</v>
      </c>
      <c r="AI70" s="230">
        <f t="shared" si="4"/>
        <v>2</v>
      </c>
      <c r="AJ70" s="230">
        <f t="shared" si="4"/>
        <v>2</v>
      </c>
      <c r="AK70" s="230">
        <f t="shared" si="4"/>
        <v>2</v>
      </c>
      <c r="AL70" s="230">
        <f t="shared" si="4"/>
        <v>2</v>
      </c>
      <c r="AM70" s="231">
        <f t="shared" si="4"/>
        <v>2</v>
      </c>
      <c r="AN70" s="230">
        <f t="shared" si="4"/>
        <v>2</v>
      </c>
      <c r="AO70" s="230">
        <f t="shared" si="4"/>
        <v>2</v>
      </c>
      <c r="AP70" s="230">
        <f t="shared" si="4"/>
        <v>2</v>
      </c>
      <c r="AQ70" s="230">
        <f t="shared" si="4"/>
        <v>2</v>
      </c>
      <c r="AR70" s="230">
        <f t="shared" si="4"/>
        <v>2</v>
      </c>
      <c r="AS70" s="230">
        <f t="shared" si="4"/>
        <v>2</v>
      </c>
      <c r="AT70" s="231">
        <f t="shared" si="4"/>
        <v>2</v>
      </c>
      <c r="AU70" s="230" t="str">
        <f t="shared" si="4"/>
        <v/>
      </c>
      <c r="AV70" s="230" t="str">
        <f t="shared" si="4"/>
        <v/>
      </c>
      <c r="AW70" s="231" t="str">
        <f t="shared" si="4"/>
        <v/>
      </c>
      <c r="AX70" s="1476"/>
      <c r="AY70" s="1477"/>
      <c r="AZ70" s="1477"/>
      <c r="BA70" s="1478"/>
      <c r="BB70" s="1452"/>
      <c r="BC70" s="1453"/>
      <c r="BD70" s="1453"/>
      <c r="BE70" s="1453"/>
      <c r="BF70" s="1454"/>
    </row>
    <row r="71" spans="1:73" ht="18.75" customHeight="1" x14ac:dyDescent="0.15">
      <c r="B71" s="1368"/>
      <c r="C71" s="1369"/>
      <c r="D71" s="1369"/>
      <c r="E71" s="1369"/>
      <c r="F71" s="1369"/>
      <c r="G71" s="1369"/>
      <c r="H71" s="1369"/>
      <c r="I71" s="1369"/>
      <c r="J71" s="1369"/>
      <c r="K71" s="1370"/>
      <c r="L71" s="1486" t="s">
        <v>555</v>
      </c>
      <c r="M71" s="1486"/>
      <c r="N71" s="1486"/>
      <c r="O71" s="1486"/>
      <c r="P71" s="1486"/>
      <c r="Q71" s="1486"/>
      <c r="R71" s="1487"/>
      <c r="S71" s="229">
        <f t="shared" si="5"/>
        <v>1</v>
      </c>
      <c r="T71" s="230">
        <f t="shared" si="4"/>
        <v>1</v>
      </c>
      <c r="U71" s="230">
        <f t="shared" si="4"/>
        <v>1</v>
      </c>
      <c r="V71" s="230">
        <f t="shared" si="4"/>
        <v>1</v>
      </c>
      <c r="W71" s="230">
        <f t="shared" si="4"/>
        <v>1</v>
      </c>
      <c r="X71" s="230">
        <f t="shared" si="4"/>
        <v>1</v>
      </c>
      <c r="Y71" s="231">
        <f t="shared" si="4"/>
        <v>1</v>
      </c>
      <c r="Z71" s="236">
        <f t="shared" si="4"/>
        <v>1</v>
      </c>
      <c r="AA71" s="230">
        <f t="shared" si="4"/>
        <v>1</v>
      </c>
      <c r="AB71" s="230">
        <f t="shared" si="4"/>
        <v>1</v>
      </c>
      <c r="AC71" s="230">
        <f t="shared" si="4"/>
        <v>1</v>
      </c>
      <c r="AD71" s="230">
        <f t="shared" si="4"/>
        <v>1</v>
      </c>
      <c r="AE71" s="230">
        <f t="shared" si="4"/>
        <v>1</v>
      </c>
      <c r="AF71" s="231">
        <f t="shared" si="4"/>
        <v>1</v>
      </c>
      <c r="AG71" s="230">
        <f t="shared" si="4"/>
        <v>1</v>
      </c>
      <c r="AH71" s="230">
        <f t="shared" si="4"/>
        <v>1</v>
      </c>
      <c r="AI71" s="230">
        <f t="shared" si="4"/>
        <v>1</v>
      </c>
      <c r="AJ71" s="230">
        <f t="shared" si="4"/>
        <v>1</v>
      </c>
      <c r="AK71" s="230">
        <f t="shared" si="4"/>
        <v>1</v>
      </c>
      <c r="AL71" s="230">
        <f t="shared" si="4"/>
        <v>1</v>
      </c>
      <c r="AM71" s="231">
        <f t="shared" si="4"/>
        <v>1</v>
      </c>
      <c r="AN71" s="230">
        <f t="shared" si="4"/>
        <v>1</v>
      </c>
      <c r="AO71" s="230">
        <f t="shared" si="4"/>
        <v>1</v>
      </c>
      <c r="AP71" s="230">
        <f t="shared" si="4"/>
        <v>1</v>
      </c>
      <c r="AQ71" s="230">
        <f t="shared" si="4"/>
        <v>1</v>
      </c>
      <c r="AR71" s="230">
        <f t="shared" si="4"/>
        <v>1</v>
      </c>
      <c r="AS71" s="230">
        <f t="shared" si="4"/>
        <v>1</v>
      </c>
      <c r="AT71" s="231">
        <f t="shared" si="4"/>
        <v>1</v>
      </c>
      <c r="AU71" s="230" t="str">
        <f t="shared" si="4"/>
        <v/>
      </c>
      <c r="AV71" s="230" t="str">
        <f t="shared" si="4"/>
        <v/>
      </c>
      <c r="AW71" s="231" t="str">
        <f t="shared" si="4"/>
        <v/>
      </c>
      <c r="AX71" s="1476"/>
      <c r="AY71" s="1477"/>
      <c r="AZ71" s="1477"/>
      <c r="BA71" s="1478"/>
      <c r="BB71" s="1452"/>
      <c r="BC71" s="1453"/>
      <c r="BD71" s="1453"/>
      <c r="BE71" s="1453"/>
      <c r="BF71" s="1454"/>
    </row>
    <row r="72" spans="1:73" ht="18.75" customHeight="1" thickBot="1" x14ac:dyDescent="0.2">
      <c r="B72" s="1371"/>
      <c r="C72" s="1372"/>
      <c r="D72" s="1372"/>
      <c r="E72" s="1372"/>
      <c r="F72" s="1372"/>
      <c r="G72" s="1372"/>
      <c r="H72" s="1372"/>
      <c r="I72" s="1372"/>
      <c r="J72" s="1372"/>
      <c r="K72" s="1373"/>
      <c r="L72" s="1469"/>
      <c r="M72" s="1469"/>
      <c r="N72" s="1469"/>
      <c r="O72" s="1469"/>
      <c r="P72" s="1469"/>
      <c r="Q72" s="1469"/>
      <c r="R72" s="1470"/>
      <c r="S72" s="237" t="str">
        <f t="shared" si="5"/>
        <v/>
      </c>
      <c r="T72" s="238" t="str">
        <f t="shared" si="4"/>
        <v/>
      </c>
      <c r="U72" s="238" t="str">
        <f t="shared" si="4"/>
        <v/>
      </c>
      <c r="V72" s="238" t="str">
        <f t="shared" si="4"/>
        <v/>
      </c>
      <c r="W72" s="238" t="str">
        <f t="shared" si="4"/>
        <v/>
      </c>
      <c r="X72" s="238" t="str">
        <f t="shared" si="4"/>
        <v/>
      </c>
      <c r="Y72" s="239" t="str">
        <f t="shared" si="4"/>
        <v/>
      </c>
      <c r="Z72" s="240" t="str">
        <f t="shared" si="4"/>
        <v/>
      </c>
      <c r="AA72" s="238" t="str">
        <f t="shared" si="4"/>
        <v/>
      </c>
      <c r="AB72" s="238" t="str">
        <f t="shared" si="4"/>
        <v/>
      </c>
      <c r="AC72" s="238" t="str">
        <f t="shared" si="4"/>
        <v/>
      </c>
      <c r="AD72" s="238" t="str">
        <f t="shared" si="4"/>
        <v/>
      </c>
      <c r="AE72" s="238" t="str">
        <f t="shared" si="4"/>
        <v/>
      </c>
      <c r="AF72" s="239" t="str">
        <f t="shared" si="4"/>
        <v/>
      </c>
      <c r="AG72" s="238" t="str">
        <f t="shared" si="4"/>
        <v/>
      </c>
      <c r="AH72" s="238" t="str">
        <f t="shared" si="4"/>
        <v/>
      </c>
      <c r="AI72" s="238" t="str">
        <f t="shared" si="4"/>
        <v/>
      </c>
      <c r="AJ72" s="238" t="str">
        <f t="shared" si="4"/>
        <v/>
      </c>
      <c r="AK72" s="238" t="str">
        <f t="shared" si="4"/>
        <v/>
      </c>
      <c r="AL72" s="238" t="str">
        <f t="shared" si="4"/>
        <v/>
      </c>
      <c r="AM72" s="239" t="str">
        <f t="shared" si="4"/>
        <v/>
      </c>
      <c r="AN72" s="238" t="str">
        <f t="shared" si="4"/>
        <v/>
      </c>
      <c r="AO72" s="238" t="str">
        <f t="shared" si="4"/>
        <v/>
      </c>
      <c r="AP72" s="238" t="str">
        <f t="shared" si="4"/>
        <v/>
      </c>
      <c r="AQ72" s="238" t="str">
        <f t="shared" si="4"/>
        <v/>
      </c>
      <c r="AR72" s="238" t="str">
        <f t="shared" si="4"/>
        <v/>
      </c>
      <c r="AS72" s="238" t="str">
        <f t="shared" si="4"/>
        <v/>
      </c>
      <c r="AT72" s="239" t="str">
        <f t="shared" si="4"/>
        <v/>
      </c>
      <c r="AU72" s="238" t="str">
        <f t="shared" si="4"/>
        <v/>
      </c>
      <c r="AV72" s="238" t="str">
        <f t="shared" si="4"/>
        <v/>
      </c>
      <c r="AW72" s="239" t="str">
        <f t="shared" si="4"/>
        <v/>
      </c>
      <c r="AX72" s="1479"/>
      <c r="AY72" s="1480"/>
      <c r="AZ72" s="1480"/>
      <c r="BA72" s="1481"/>
      <c r="BB72" s="1455"/>
      <c r="BC72" s="1456"/>
      <c r="BD72" s="1456"/>
      <c r="BE72" s="1456"/>
      <c r="BF72" s="1457"/>
    </row>
    <row r="73" spans="1:73" ht="13.5" customHeight="1" x14ac:dyDescent="0.15">
      <c r="C73" s="241"/>
      <c r="D73" s="241"/>
      <c r="E73" s="241"/>
      <c r="F73" s="241"/>
      <c r="G73" s="242"/>
      <c r="H73" s="243"/>
      <c r="AF73" s="170"/>
    </row>
    <row r="74" spans="1:73" ht="11.45" customHeight="1" x14ac:dyDescent="0.15">
      <c r="A74" s="244"/>
      <c r="B74" s="244"/>
      <c r="C74" s="244"/>
      <c r="D74" s="244"/>
      <c r="E74" s="244"/>
      <c r="F74" s="244"/>
      <c r="G74" s="244"/>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6"/>
      <c r="AS74" s="246"/>
      <c r="AT74" s="246"/>
      <c r="AU74" s="246"/>
      <c r="AV74" s="246"/>
      <c r="AW74" s="246"/>
      <c r="AX74" s="246"/>
      <c r="AY74" s="246"/>
      <c r="AZ74" s="246"/>
      <c r="BA74" s="246"/>
    </row>
    <row r="75" spans="1:73" ht="20.25" customHeight="1" x14ac:dyDescent="0.2">
      <c r="A75" s="247"/>
      <c r="B75" s="247"/>
      <c r="C75" s="244"/>
      <c r="D75" s="244"/>
      <c r="E75" s="244"/>
      <c r="F75" s="244"/>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8"/>
      <c r="AS75" s="248"/>
      <c r="AT75" s="248"/>
      <c r="AU75" s="248"/>
      <c r="AV75" s="248"/>
      <c r="BN75" s="249"/>
      <c r="BO75" s="250"/>
      <c r="BP75" s="249"/>
      <c r="BQ75" s="249"/>
      <c r="BR75" s="249"/>
      <c r="BS75" s="215"/>
      <c r="BT75" s="251"/>
      <c r="BU75" s="251"/>
    </row>
    <row r="76" spans="1:73" ht="20.25" customHeight="1" x14ac:dyDescent="0.15">
      <c r="A76" s="244"/>
      <c r="B76" s="244"/>
      <c r="C76" s="252"/>
      <c r="D76" s="252"/>
      <c r="E76" s="252"/>
      <c r="F76" s="252"/>
      <c r="G76" s="252"/>
      <c r="H76" s="253"/>
      <c r="I76" s="253"/>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row>
    <row r="77" spans="1:73" ht="20.25" customHeight="1" x14ac:dyDescent="0.15">
      <c r="A77" s="244"/>
      <c r="B77" s="244"/>
      <c r="C77" s="252"/>
      <c r="D77" s="252"/>
      <c r="E77" s="252"/>
      <c r="F77" s="252"/>
      <c r="G77" s="252"/>
      <c r="H77" s="253"/>
      <c r="I77" s="253"/>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row>
    <row r="78" spans="1:73" ht="20.25" customHeight="1" x14ac:dyDescent="0.15">
      <c r="A78" s="244"/>
      <c r="B78" s="244"/>
      <c r="C78" s="253"/>
      <c r="D78" s="253"/>
      <c r="E78" s="253"/>
      <c r="F78" s="253"/>
      <c r="G78" s="253"/>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row>
    <row r="79" spans="1:73" ht="20.25" customHeight="1" x14ac:dyDescent="0.15">
      <c r="A79" s="244"/>
      <c r="B79" s="244"/>
      <c r="C79" s="253"/>
      <c r="D79" s="253"/>
      <c r="E79" s="253"/>
      <c r="F79" s="253"/>
      <c r="G79" s="253"/>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row>
    <row r="80" spans="1:73" ht="20.25" customHeight="1" x14ac:dyDescent="0.15">
      <c r="A80" s="244"/>
      <c r="B80" s="244"/>
      <c r="C80" s="253"/>
      <c r="D80" s="253"/>
      <c r="E80" s="253"/>
      <c r="F80" s="253"/>
      <c r="G80" s="253"/>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row>
    <row r="81" spans="3:7" ht="20.25" customHeight="1" x14ac:dyDescent="0.15">
      <c r="C81" s="170"/>
      <c r="D81" s="170"/>
      <c r="E81" s="170"/>
      <c r="F81" s="170"/>
      <c r="G81" s="170"/>
    </row>
  </sheetData>
  <sheetProtection insertColumns="0" deleteRows="0"/>
  <mergeCells count="247">
    <mergeCell ref="AZ62:BA62"/>
    <mergeCell ref="G67:R67"/>
    <mergeCell ref="B68:K72"/>
    <mergeCell ref="L68:R68"/>
    <mergeCell ref="L69:R69"/>
    <mergeCell ref="L70:R70"/>
    <mergeCell ref="L71:R71"/>
    <mergeCell ref="G62:K64"/>
    <mergeCell ref="M62:R62"/>
    <mergeCell ref="AX62:AY62"/>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6"/>
  <conditionalFormatting sqref="S24 S65:BA72">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700-000000000000}">
      <formula1>32</formula1>
      <formula2>40</formula2>
    </dataValidation>
    <dataValidation type="list" allowBlank="1" showInputMessage="1" sqref="G22:G60" xr:uid="{00000000-0002-0000-0700-000001000000}">
      <formula1>"A, B, C, D"</formula1>
    </dataValidation>
    <dataValidation type="list" allowBlank="1" showInputMessage="1" sqref="C22:E60" xr:uid="{00000000-0002-0000-0700-000002000000}">
      <formula1>職種</formula1>
    </dataValidation>
    <dataValidation type="list" allowBlank="1" showInputMessage="1" showErrorMessage="1" sqref="BB4:BE4" xr:uid="{00000000-0002-0000-0700-000003000000}">
      <formula1>"予定,実績,予定・実績"</formula1>
    </dataValidation>
    <dataValidation type="list" allowBlank="1" showInputMessage="1" showErrorMessage="1" sqref="S25:AW25 S22:AW22 S28:AW28 S31:AW31 S34:AW34 S37:AW37 S40:AW40 S43:AW43 S46:AW46 S49:AW49 S52:AW52 S55:AW55 S58:AW58" xr:uid="{00000000-0002-0000-0700-000004000000}">
      <formula1>【記載例】シフト記号</formula1>
    </dataValidation>
    <dataValidation type="list" errorStyle="warning" allowBlank="1" showInputMessage="1" error="リストにない場合のみ、入力してください。" sqref="H22:K60" xr:uid="{00000000-0002-0000-0700-000005000000}">
      <formula1>INDIRECT(C22)</formula1>
    </dataValidation>
    <dataValidation type="list" allowBlank="1" showInputMessage="1" showErrorMessage="1" sqref="BB3:BE3" xr:uid="{00000000-0002-0000-0700-000006000000}">
      <formula1>"４週,暦月"</formula1>
    </dataValidation>
    <dataValidation type="list" allowBlank="1" showInputMessage="1" showErrorMessage="1" sqref="AC3" xr:uid="{00000000-0002-0000-07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700-000008000000}">
          <x14:formula1>
            <xm:f>プルダウン・リスト!$C$4:$C$6</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W42"/>
  <sheetViews>
    <sheetView view="pageBreakPreview" zoomScale="60" zoomScaleNormal="100" workbookViewId="0">
      <selection sqref="A1:AA1"/>
    </sheetView>
  </sheetViews>
  <sheetFormatPr defaultColWidth="10.28515625" defaultRowHeight="18.75" x14ac:dyDescent="0.15"/>
  <cols>
    <col min="1" max="1" width="1.85546875" style="256" customWidth="1"/>
    <col min="2" max="2" width="6.42578125" style="255" customWidth="1"/>
    <col min="3" max="3" width="12.140625" style="255" customWidth="1"/>
    <col min="4" max="4" width="3.85546875" style="255" bestFit="1" customWidth="1"/>
    <col min="5" max="5" width="17.85546875" style="256" customWidth="1"/>
    <col min="6" max="6" width="3.85546875" style="256" bestFit="1" customWidth="1"/>
    <col min="7" max="7" width="17.85546875" style="256" customWidth="1"/>
    <col min="8" max="8" width="3.85546875" style="256" bestFit="1" customWidth="1"/>
    <col min="9" max="9" width="17.85546875" style="255" customWidth="1"/>
    <col min="10" max="10" width="3.85546875" style="256" bestFit="1" customWidth="1"/>
    <col min="11" max="11" width="17.85546875" style="256" customWidth="1"/>
    <col min="12" max="12" width="3.85546875" style="256" customWidth="1"/>
    <col min="13" max="13" width="17.85546875" style="256" customWidth="1"/>
    <col min="14" max="14" width="3.85546875" style="256" customWidth="1"/>
    <col min="15" max="15" width="17.85546875" style="256" customWidth="1"/>
    <col min="16" max="16" width="3.85546875" style="256" customWidth="1"/>
    <col min="17" max="17" width="17.85546875" style="256" customWidth="1"/>
    <col min="18" max="18" width="3.85546875" style="256" customWidth="1"/>
    <col min="19" max="19" width="17.85546875" style="256" customWidth="1"/>
    <col min="20" max="20" width="3.85546875" style="256" customWidth="1"/>
    <col min="21" max="21" width="17.85546875" style="256" customWidth="1"/>
    <col min="22" max="22" width="3.85546875" style="256" customWidth="1"/>
    <col min="23" max="23" width="57.85546875" style="256" customWidth="1"/>
    <col min="24" max="16384" width="10.28515625" style="256"/>
  </cols>
  <sheetData>
    <row r="1" spans="2:23" x14ac:dyDescent="0.15">
      <c r="B1" s="254" t="s">
        <v>561</v>
      </c>
    </row>
    <row r="2" spans="2:23" x14ac:dyDescent="0.15">
      <c r="B2" s="257" t="s">
        <v>562</v>
      </c>
      <c r="E2" s="258"/>
      <c r="I2" s="259"/>
    </row>
    <row r="3" spans="2:23" x14ac:dyDescent="0.15">
      <c r="B3" s="259" t="s">
        <v>714</v>
      </c>
      <c r="E3" s="258" t="s">
        <v>715</v>
      </c>
      <c r="I3" s="259"/>
    </row>
    <row r="4" spans="2:23" x14ac:dyDescent="0.15">
      <c r="B4" s="257"/>
      <c r="E4" s="1497" t="s">
        <v>563</v>
      </c>
      <c r="F4" s="1497"/>
      <c r="G4" s="1497"/>
      <c r="H4" s="1497"/>
      <c r="I4" s="1497"/>
      <c r="J4" s="1497"/>
      <c r="K4" s="1497"/>
      <c r="M4" s="1497" t="s">
        <v>564</v>
      </c>
      <c r="N4" s="1497"/>
      <c r="O4" s="1497"/>
      <c r="Q4" s="1497" t="s">
        <v>565</v>
      </c>
      <c r="R4" s="1497"/>
      <c r="S4" s="1497"/>
      <c r="T4" s="1497"/>
      <c r="U4" s="1497"/>
      <c r="W4" s="1497" t="s">
        <v>716</v>
      </c>
    </row>
    <row r="5" spans="2:23" x14ac:dyDescent="0.15">
      <c r="B5" s="255" t="s">
        <v>525</v>
      </c>
      <c r="C5" s="255" t="s">
        <v>566</v>
      </c>
      <c r="E5" s="255" t="s">
        <v>717</v>
      </c>
      <c r="F5" s="255"/>
      <c r="G5" s="255" t="s">
        <v>718</v>
      </c>
      <c r="I5" s="255" t="s">
        <v>567</v>
      </c>
      <c r="K5" s="255" t="s">
        <v>563</v>
      </c>
      <c r="M5" s="255" t="s">
        <v>719</v>
      </c>
      <c r="O5" s="255" t="s">
        <v>720</v>
      </c>
      <c r="Q5" s="255" t="s">
        <v>719</v>
      </c>
      <c r="S5" s="255" t="s">
        <v>720</v>
      </c>
      <c r="U5" s="255" t="s">
        <v>563</v>
      </c>
      <c r="W5" s="1497"/>
    </row>
    <row r="6" spans="2:23" x14ac:dyDescent="0.15">
      <c r="B6" s="255">
        <v>1</v>
      </c>
      <c r="C6" s="260" t="s">
        <v>536</v>
      </c>
      <c r="D6" s="255" t="s">
        <v>775</v>
      </c>
      <c r="E6" s="261">
        <v>0.375</v>
      </c>
      <c r="F6" s="255" t="s">
        <v>522</v>
      </c>
      <c r="G6" s="261">
        <v>0.75</v>
      </c>
      <c r="H6" s="256" t="s">
        <v>776</v>
      </c>
      <c r="I6" s="261">
        <v>4.1666666666666699E-2</v>
      </c>
      <c r="J6" s="256" t="s">
        <v>777</v>
      </c>
      <c r="K6" s="262">
        <f t="shared" ref="K6:K8" si="0">(G6-E6-I6)*24</f>
        <v>8</v>
      </c>
      <c r="M6" s="261">
        <v>0.39583333333333298</v>
      </c>
      <c r="N6" s="255" t="s">
        <v>778</v>
      </c>
      <c r="O6" s="261">
        <v>0.6875</v>
      </c>
      <c r="Q6" s="263">
        <f>IF(E6&lt;M6,M6,E6)</f>
        <v>0.39583333333333298</v>
      </c>
      <c r="R6" s="255" t="s">
        <v>522</v>
      </c>
      <c r="S6" s="263">
        <f t="shared" ref="S6:S8" si="1">IF(G6&gt;O6,O6,G6)</f>
        <v>0.6875</v>
      </c>
      <c r="U6" s="264">
        <f t="shared" ref="U6:U8" si="2">(S6-Q6)*24</f>
        <v>7.0000000000000098</v>
      </c>
      <c r="W6" s="265"/>
    </row>
    <row r="7" spans="2:23" x14ac:dyDescent="0.15">
      <c r="B7" s="255">
        <v>2</v>
      </c>
      <c r="C7" s="260" t="s">
        <v>575</v>
      </c>
      <c r="D7" s="255" t="s">
        <v>568</v>
      </c>
      <c r="E7" s="261"/>
      <c r="F7" s="255" t="s">
        <v>522</v>
      </c>
      <c r="G7" s="261"/>
      <c r="H7" s="256" t="s">
        <v>776</v>
      </c>
      <c r="I7" s="261">
        <v>0</v>
      </c>
      <c r="J7" s="256" t="s">
        <v>574</v>
      </c>
      <c r="K7" s="262">
        <f t="shared" si="0"/>
        <v>0</v>
      </c>
      <c r="M7" s="261"/>
      <c r="N7" s="255" t="s">
        <v>522</v>
      </c>
      <c r="O7" s="261"/>
      <c r="Q7" s="263">
        <f t="shared" ref="Q7:Q8" si="3">IF(E7&lt;M7,M7,E7)</f>
        <v>0</v>
      </c>
      <c r="R7" s="255" t="s">
        <v>522</v>
      </c>
      <c r="S7" s="263">
        <f t="shared" si="1"/>
        <v>0</v>
      </c>
      <c r="U7" s="264">
        <f t="shared" si="2"/>
        <v>0</v>
      </c>
      <c r="W7" s="265"/>
    </row>
    <row r="8" spans="2:23" x14ac:dyDescent="0.15">
      <c r="B8" s="255">
        <v>3</v>
      </c>
      <c r="C8" s="260" t="s">
        <v>779</v>
      </c>
      <c r="D8" s="255" t="s">
        <v>568</v>
      </c>
      <c r="E8" s="261"/>
      <c r="F8" s="255" t="s">
        <v>778</v>
      </c>
      <c r="G8" s="261"/>
      <c r="H8" s="256" t="s">
        <v>776</v>
      </c>
      <c r="I8" s="261">
        <v>0</v>
      </c>
      <c r="J8" s="256" t="s">
        <v>574</v>
      </c>
      <c r="K8" s="262">
        <f t="shared" si="0"/>
        <v>0</v>
      </c>
      <c r="M8" s="261"/>
      <c r="N8" s="255" t="s">
        <v>522</v>
      </c>
      <c r="O8" s="261"/>
      <c r="Q8" s="263">
        <f t="shared" si="3"/>
        <v>0</v>
      </c>
      <c r="R8" s="255" t="s">
        <v>780</v>
      </c>
      <c r="S8" s="263">
        <f t="shared" si="1"/>
        <v>0</v>
      </c>
      <c r="U8" s="264">
        <f t="shared" si="2"/>
        <v>0</v>
      </c>
      <c r="W8" s="265"/>
    </row>
    <row r="9" spans="2:23" x14ac:dyDescent="0.15">
      <c r="B9" s="255">
        <v>4</v>
      </c>
      <c r="C9" s="260" t="s">
        <v>577</v>
      </c>
      <c r="D9" s="255" t="s">
        <v>568</v>
      </c>
      <c r="E9" s="261"/>
      <c r="F9" s="255" t="s">
        <v>778</v>
      </c>
      <c r="G9" s="261"/>
      <c r="H9" s="256" t="s">
        <v>776</v>
      </c>
      <c r="I9" s="261">
        <v>0</v>
      </c>
      <c r="J9" s="256" t="s">
        <v>574</v>
      </c>
      <c r="K9" s="262">
        <f>(G9-E9-I9)*24</f>
        <v>0</v>
      </c>
      <c r="M9" s="261"/>
      <c r="N9" s="255" t="s">
        <v>778</v>
      </c>
      <c r="O9" s="261"/>
      <c r="Q9" s="263">
        <f>IF(E9&lt;M9,M9,E9)</f>
        <v>0</v>
      </c>
      <c r="R9" s="255" t="s">
        <v>522</v>
      </c>
      <c r="S9" s="263">
        <f>IF(G9&gt;O9,O9,G9)</f>
        <v>0</v>
      </c>
      <c r="U9" s="264">
        <f>(S9-Q9)*24</f>
        <v>0</v>
      </c>
      <c r="W9" s="265"/>
    </row>
    <row r="10" spans="2:23" x14ac:dyDescent="0.15">
      <c r="B10" s="255">
        <v>5</v>
      </c>
      <c r="C10" s="260" t="s">
        <v>781</v>
      </c>
      <c r="D10" s="255" t="s">
        <v>775</v>
      </c>
      <c r="E10" s="261"/>
      <c r="F10" s="255" t="s">
        <v>522</v>
      </c>
      <c r="G10" s="261"/>
      <c r="H10" s="256" t="s">
        <v>570</v>
      </c>
      <c r="I10" s="261">
        <v>0</v>
      </c>
      <c r="J10" s="256" t="s">
        <v>777</v>
      </c>
      <c r="K10" s="262">
        <f>(G10-E10-I10)*24</f>
        <v>0</v>
      </c>
      <c r="M10" s="261"/>
      <c r="N10" s="255" t="s">
        <v>522</v>
      </c>
      <c r="O10" s="261"/>
      <c r="Q10" s="263">
        <f t="shared" ref="Q10:Q25" si="4">IF(E10&lt;M10,M10,E10)</f>
        <v>0</v>
      </c>
      <c r="R10" s="255" t="s">
        <v>522</v>
      </c>
      <c r="S10" s="263">
        <f t="shared" ref="S10:S25" si="5">IF(G10&gt;O10,O10,G10)</f>
        <v>0</v>
      </c>
      <c r="U10" s="264">
        <f t="shared" ref="U10:U25" si="6">(S10-Q10)*24</f>
        <v>0</v>
      </c>
      <c r="W10" s="265"/>
    </row>
    <row r="11" spans="2:23" x14ac:dyDescent="0.15">
      <c r="B11" s="255">
        <v>6</v>
      </c>
      <c r="C11" s="260" t="s">
        <v>579</v>
      </c>
      <c r="D11" s="255" t="s">
        <v>568</v>
      </c>
      <c r="E11" s="261"/>
      <c r="F11" s="255" t="s">
        <v>778</v>
      </c>
      <c r="G11" s="261"/>
      <c r="H11" s="256" t="s">
        <v>776</v>
      </c>
      <c r="I11" s="261">
        <v>0</v>
      </c>
      <c r="J11" s="256" t="s">
        <v>574</v>
      </c>
      <c r="K11" s="262">
        <f t="shared" ref="K11:K25" si="7">(G11-E11-I11)*24</f>
        <v>0</v>
      </c>
      <c r="M11" s="261"/>
      <c r="N11" s="255" t="s">
        <v>522</v>
      </c>
      <c r="O11" s="261"/>
      <c r="Q11" s="263">
        <f t="shared" si="4"/>
        <v>0</v>
      </c>
      <c r="R11" s="255" t="s">
        <v>522</v>
      </c>
      <c r="S11" s="263">
        <f t="shared" si="5"/>
        <v>0</v>
      </c>
      <c r="U11" s="264">
        <f t="shared" si="6"/>
        <v>0</v>
      </c>
      <c r="W11" s="265"/>
    </row>
    <row r="12" spans="2:23" x14ac:dyDescent="0.15">
      <c r="B12" s="255">
        <v>7</v>
      </c>
      <c r="C12" s="260" t="s">
        <v>580</v>
      </c>
      <c r="D12" s="255" t="s">
        <v>568</v>
      </c>
      <c r="E12" s="261"/>
      <c r="F12" s="255" t="s">
        <v>522</v>
      </c>
      <c r="G12" s="261"/>
      <c r="H12" s="256" t="s">
        <v>570</v>
      </c>
      <c r="I12" s="261">
        <v>0</v>
      </c>
      <c r="J12" s="256" t="s">
        <v>777</v>
      </c>
      <c r="K12" s="262">
        <f t="shared" si="7"/>
        <v>0</v>
      </c>
      <c r="M12" s="261"/>
      <c r="N12" s="255" t="s">
        <v>522</v>
      </c>
      <c r="O12" s="261"/>
      <c r="Q12" s="263">
        <f t="shared" si="4"/>
        <v>0</v>
      </c>
      <c r="R12" s="255" t="s">
        <v>522</v>
      </c>
      <c r="S12" s="263">
        <f t="shared" si="5"/>
        <v>0</v>
      </c>
      <c r="U12" s="264">
        <f t="shared" si="6"/>
        <v>0</v>
      </c>
      <c r="W12" s="265"/>
    </row>
    <row r="13" spans="2:23" x14ac:dyDescent="0.15">
      <c r="B13" s="255">
        <v>8</v>
      </c>
      <c r="C13" s="260" t="s">
        <v>782</v>
      </c>
      <c r="D13" s="255" t="s">
        <v>775</v>
      </c>
      <c r="E13" s="261"/>
      <c r="F13" s="255" t="s">
        <v>778</v>
      </c>
      <c r="G13" s="261"/>
      <c r="H13" s="256" t="s">
        <v>776</v>
      </c>
      <c r="I13" s="261">
        <v>0</v>
      </c>
      <c r="J13" s="256" t="s">
        <v>783</v>
      </c>
      <c r="K13" s="262">
        <f t="shared" si="7"/>
        <v>0</v>
      </c>
      <c r="M13" s="261"/>
      <c r="N13" s="255" t="s">
        <v>522</v>
      </c>
      <c r="O13" s="261"/>
      <c r="Q13" s="263">
        <f t="shared" si="4"/>
        <v>0</v>
      </c>
      <c r="R13" s="255" t="s">
        <v>522</v>
      </c>
      <c r="S13" s="263">
        <f t="shared" si="5"/>
        <v>0</v>
      </c>
      <c r="U13" s="264">
        <f t="shared" si="6"/>
        <v>0</v>
      </c>
      <c r="W13" s="265"/>
    </row>
    <row r="14" spans="2:23" x14ac:dyDescent="0.15">
      <c r="B14" s="255">
        <v>9</v>
      </c>
      <c r="C14" s="260" t="s">
        <v>784</v>
      </c>
      <c r="D14" s="255" t="s">
        <v>775</v>
      </c>
      <c r="E14" s="261"/>
      <c r="F14" s="255" t="s">
        <v>778</v>
      </c>
      <c r="G14" s="261"/>
      <c r="H14" s="256" t="s">
        <v>570</v>
      </c>
      <c r="I14" s="261">
        <v>0</v>
      </c>
      <c r="J14" s="256" t="s">
        <v>777</v>
      </c>
      <c r="K14" s="262">
        <f t="shared" si="7"/>
        <v>0</v>
      </c>
      <c r="M14" s="261"/>
      <c r="N14" s="255" t="s">
        <v>522</v>
      </c>
      <c r="O14" s="261"/>
      <c r="Q14" s="263">
        <f t="shared" si="4"/>
        <v>0</v>
      </c>
      <c r="R14" s="255" t="s">
        <v>522</v>
      </c>
      <c r="S14" s="263">
        <f t="shared" si="5"/>
        <v>0</v>
      </c>
      <c r="U14" s="264">
        <f t="shared" si="6"/>
        <v>0</v>
      </c>
      <c r="W14" s="265"/>
    </row>
    <row r="15" spans="2:23" x14ac:dyDescent="0.15">
      <c r="B15" s="255">
        <v>10</v>
      </c>
      <c r="C15" s="260" t="s">
        <v>582</v>
      </c>
      <c r="D15" s="255" t="s">
        <v>775</v>
      </c>
      <c r="E15" s="261"/>
      <c r="F15" s="255" t="s">
        <v>522</v>
      </c>
      <c r="G15" s="261"/>
      <c r="H15" s="256" t="s">
        <v>570</v>
      </c>
      <c r="I15" s="261">
        <v>0</v>
      </c>
      <c r="J15" s="256" t="s">
        <v>574</v>
      </c>
      <c r="K15" s="262">
        <f t="shared" si="7"/>
        <v>0</v>
      </c>
      <c r="M15" s="261"/>
      <c r="N15" s="255" t="s">
        <v>778</v>
      </c>
      <c r="O15" s="261"/>
      <c r="Q15" s="263">
        <f t="shared" si="4"/>
        <v>0</v>
      </c>
      <c r="R15" s="255" t="s">
        <v>522</v>
      </c>
      <c r="S15" s="263">
        <f>IF(G15&gt;O15,O15,G15)</f>
        <v>0</v>
      </c>
      <c r="U15" s="264">
        <f t="shared" si="6"/>
        <v>0</v>
      </c>
      <c r="W15" s="265"/>
    </row>
    <row r="16" spans="2:23" x14ac:dyDescent="0.15">
      <c r="B16" s="255">
        <v>11</v>
      </c>
      <c r="C16" s="260" t="s">
        <v>583</v>
      </c>
      <c r="D16" s="255" t="s">
        <v>568</v>
      </c>
      <c r="E16" s="261"/>
      <c r="F16" s="255" t="s">
        <v>522</v>
      </c>
      <c r="G16" s="261"/>
      <c r="H16" s="256" t="s">
        <v>570</v>
      </c>
      <c r="I16" s="261">
        <v>0</v>
      </c>
      <c r="J16" s="256" t="s">
        <v>783</v>
      </c>
      <c r="K16" s="262">
        <f t="shared" si="7"/>
        <v>0</v>
      </c>
      <c r="M16" s="261"/>
      <c r="N16" s="255" t="s">
        <v>522</v>
      </c>
      <c r="O16" s="261"/>
      <c r="Q16" s="263">
        <f t="shared" si="4"/>
        <v>0</v>
      </c>
      <c r="R16" s="255" t="s">
        <v>778</v>
      </c>
      <c r="S16" s="263">
        <f t="shared" si="5"/>
        <v>0</v>
      </c>
      <c r="U16" s="264">
        <f t="shared" si="6"/>
        <v>0</v>
      </c>
      <c r="W16" s="265"/>
    </row>
    <row r="17" spans="2:23" x14ac:dyDescent="0.15">
      <c r="B17" s="255">
        <v>12</v>
      </c>
      <c r="C17" s="260" t="s">
        <v>584</v>
      </c>
      <c r="D17" s="255" t="s">
        <v>785</v>
      </c>
      <c r="E17" s="261"/>
      <c r="F17" s="255" t="s">
        <v>778</v>
      </c>
      <c r="G17" s="261"/>
      <c r="H17" s="256" t="s">
        <v>776</v>
      </c>
      <c r="I17" s="261">
        <v>0</v>
      </c>
      <c r="J17" s="256" t="s">
        <v>777</v>
      </c>
      <c r="K17" s="262">
        <f t="shared" si="7"/>
        <v>0</v>
      </c>
      <c r="M17" s="261"/>
      <c r="N17" s="255" t="s">
        <v>522</v>
      </c>
      <c r="O17" s="261"/>
      <c r="Q17" s="263">
        <f t="shared" si="4"/>
        <v>0</v>
      </c>
      <c r="R17" s="255" t="s">
        <v>778</v>
      </c>
      <c r="S17" s="263">
        <f t="shared" si="5"/>
        <v>0</v>
      </c>
      <c r="U17" s="264">
        <f t="shared" si="6"/>
        <v>0</v>
      </c>
      <c r="W17" s="265"/>
    </row>
    <row r="18" spans="2:23" x14ac:dyDescent="0.15">
      <c r="B18" s="255">
        <v>13</v>
      </c>
      <c r="C18" s="260" t="s">
        <v>585</v>
      </c>
      <c r="D18" s="255" t="s">
        <v>775</v>
      </c>
      <c r="E18" s="261"/>
      <c r="F18" s="255" t="s">
        <v>780</v>
      </c>
      <c r="G18" s="261"/>
      <c r="H18" s="256" t="s">
        <v>570</v>
      </c>
      <c r="I18" s="261">
        <v>0</v>
      </c>
      <c r="J18" s="256" t="s">
        <v>777</v>
      </c>
      <c r="K18" s="262">
        <f t="shared" si="7"/>
        <v>0</v>
      </c>
      <c r="M18" s="261"/>
      <c r="N18" s="255" t="s">
        <v>778</v>
      </c>
      <c r="O18" s="261"/>
      <c r="Q18" s="263">
        <f t="shared" si="4"/>
        <v>0</v>
      </c>
      <c r="R18" s="255" t="s">
        <v>522</v>
      </c>
      <c r="S18" s="263">
        <f t="shared" si="5"/>
        <v>0</v>
      </c>
      <c r="U18" s="264">
        <f t="shared" si="6"/>
        <v>0</v>
      </c>
      <c r="W18" s="265"/>
    </row>
    <row r="19" spans="2:23" x14ac:dyDescent="0.15">
      <c r="B19" s="255">
        <v>14</v>
      </c>
      <c r="C19" s="260" t="s">
        <v>586</v>
      </c>
      <c r="D19" s="255" t="s">
        <v>775</v>
      </c>
      <c r="E19" s="261"/>
      <c r="F19" s="255" t="s">
        <v>522</v>
      </c>
      <c r="G19" s="261"/>
      <c r="H19" s="256" t="s">
        <v>570</v>
      </c>
      <c r="I19" s="261">
        <v>0</v>
      </c>
      <c r="J19" s="256" t="s">
        <v>777</v>
      </c>
      <c r="K19" s="262">
        <f t="shared" si="7"/>
        <v>0</v>
      </c>
      <c r="M19" s="261"/>
      <c r="N19" s="255" t="s">
        <v>522</v>
      </c>
      <c r="O19" s="261"/>
      <c r="Q19" s="263">
        <f t="shared" si="4"/>
        <v>0</v>
      </c>
      <c r="R19" s="255" t="s">
        <v>522</v>
      </c>
      <c r="S19" s="263">
        <f t="shared" si="5"/>
        <v>0</v>
      </c>
      <c r="U19" s="264">
        <f t="shared" si="6"/>
        <v>0</v>
      </c>
      <c r="W19" s="265"/>
    </row>
    <row r="20" spans="2:23" x14ac:dyDescent="0.15">
      <c r="B20" s="255">
        <v>15</v>
      </c>
      <c r="C20" s="260" t="s">
        <v>587</v>
      </c>
      <c r="D20" s="255" t="s">
        <v>775</v>
      </c>
      <c r="E20" s="261"/>
      <c r="F20" s="255" t="s">
        <v>778</v>
      </c>
      <c r="G20" s="261"/>
      <c r="H20" s="256" t="s">
        <v>570</v>
      </c>
      <c r="I20" s="261">
        <v>0</v>
      </c>
      <c r="J20" s="256" t="s">
        <v>574</v>
      </c>
      <c r="K20" s="266">
        <f t="shared" si="7"/>
        <v>0</v>
      </c>
      <c r="M20" s="261"/>
      <c r="N20" s="255" t="s">
        <v>522</v>
      </c>
      <c r="O20" s="261"/>
      <c r="Q20" s="263">
        <f t="shared" si="4"/>
        <v>0</v>
      </c>
      <c r="R20" s="255" t="s">
        <v>522</v>
      </c>
      <c r="S20" s="263">
        <f t="shared" si="5"/>
        <v>0</v>
      </c>
      <c r="U20" s="264">
        <f t="shared" si="6"/>
        <v>0</v>
      </c>
      <c r="W20" s="265"/>
    </row>
    <row r="21" spans="2:23" x14ac:dyDescent="0.15">
      <c r="B21" s="255">
        <v>16</v>
      </c>
      <c r="C21" s="260" t="s">
        <v>588</v>
      </c>
      <c r="D21" s="255" t="s">
        <v>568</v>
      </c>
      <c r="E21" s="261"/>
      <c r="F21" s="255" t="s">
        <v>780</v>
      </c>
      <c r="G21" s="261"/>
      <c r="H21" s="256" t="s">
        <v>570</v>
      </c>
      <c r="I21" s="261">
        <v>0</v>
      </c>
      <c r="J21" s="256" t="s">
        <v>777</v>
      </c>
      <c r="K21" s="262">
        <f t="shared" si="7"/>
        <v>0</v>
      </c>
      <c r="M21" s="261"/>
      <c r="N21" s="255" t="s">
        <v>778</v>
      </c>
      <c r="O21" s="261"/>
      <c r="Q21" s="263">
        <f t="shared" si="4"/>
        <v>0</v>
      </c>
      <c r="R21" s="255" t="s">
        <v>522</v>
      </c>
      <c r="S21" s="263">
        <f t="shared" si="5"/>
        <v>0</v>
      </c>
      <c r="U21" s="264">
        <f t="shared" si="6"/>
        <v>0</v>
      </c>
      <c r="W21" s="265"/>
    </row>
    <row r="22" spans="2:23" x14ac:dyDescent="0.15">
      <c r="B22" s="255">
        <v>17</v>
      </c>
      <c r="C22" s="260" t="s">
        <v>589</v>
      </c>
      <c r="D22" s="255" t="s">
        <v>568</v>
      </c>
      <c r="E22" s="261"/>
      <c r="F22" s="255" t="s">
        <v>522</v>
      </c>
      <c r="G22" s="261"/>
      <c r="H22" s="256" t="s">
        <v>570</v>
      </c>
      <c r="I22" s="261">
        <v>0</v>
      </c>
      <c r="J22" s="256" t="s">
        <v>574</v>
      </c>
      <c r="K22" s="262">
        <f t="shared" si="7"/>
        <v>0</v>
      </c>
      <c r="M22" s="261"/>
      <c r="N22" s="255" t="s">
        <v>778</v>
      </c>
      <c r="O22" s="261"/>
      <c r="Q22" s="263">
        <f t="shared" si="4"/>
        <v>0</v>
      </c>
      <c r="R22" s="255" t="s">
        <v>522</v>
      </c>
      <c r="S22" s="263">
        <f t="shared" si="5"/>
        <v>0</v>
      </c>
      <c r="U22" s="264">
        <f t="shared" si="6"/>
        <v>0</v>
      </c>
      <c r="W22" s="265"/>
    </row>
    <row r="23" spans="2:23" x14ac:dyDescent="0.15">
      <c r="B23" s="255">
        <v>18</v>
      </c>
      <c r="C23" s="260" t="s">
        <v>554</v>
      </c>
      <c r="D23" s="255" t="s">
        <v>775</v>
      </c>
      <c r="E23" s="261"/>
      <c r="F23" s="255" t="s">
        <v>778</v>
      </c>
      <c r="G23" s="261"/>
      <c r="H23" s="256" t="s">
        <v>776</v>
      </c>
      <c r="I23" s="261">
        <v>0</v>
      </c>
      <c r="J23" s="256" t="s">
        <v>777</v>
      </c>
      <c r="K23" s="262">
        <f t="shared" si="7"/>
        <v>0</v>
      </c>
      <c r="M23" s="261"/>
      <c r="N23" s="255" t="s">
        <v>780</v>
      </c>
      <c r="O23" s="261"/>
      <c r="Q23" s="263">
        <f t="shared" si="4"/>
        <v>0</v>
      </c>
      <c r="R23" s="255" t="s">
        <v>522</v>
      </c>
      <c r="S23" s="263">
        <f t="shared" si="5"/>
        <v>0</v>
      </c>
      <c r="U23" s="264">
        <f t="shared" si="6"/>
        <v>0</v>
      </c>
      <c r="W23" s="265"/>
    </row>
    <row r="24" spans="2:23" x14ac:dyDescent="0.15">
      <c r="B24" s="255">
        <v>19</v>
      </c>
      <c r="C24" s="260" t="s">
        <v>590</v>
      </c>
      <c r="D24" s="255" t="s">
        <v>775</v>
      </c>
      <c r="E24" s="261"/>
      <c r="F24" s="255" t="s">
        <v>778</v>
      </c>
      <c r="G24" s="261"/>
      <c r="H24" s="256" t="s">
        <v>776</v>
      </c>
      <c r="I24" s="261">
        <v>0</v>
      </c>
      <c r="J24" s="256" t="s">
        <v>574</v>
      </c>
      <c r="K24" s="262">
        <f t="shared" si="7"/>
        <v>0</v>
      </c>
      <c r="M24" s="261"/>
      <c r="N24" s="255" t="s">
        <v>778</v>
      </c>
      <c r="O24" s="261"/>
      <c r="Q24" s="263">
        <f t="shared" si="4"/>
        <v>0</v>
      </c>
      <c r="R24" s="255" t="s">
        <v>522</v>
      </c>
      <c r="S24" s="263">
        <f t="shared" si="5"/>
        <v>0</v>
      </c>
      <c r="U24" s="264">
        <f t="shared" si="6"/>
        <v>0</v>
      </c>
      <c r="W24" s="265"/>
    </row>
    <row r="25" spans="2:23" x14ac:dyDescent="0.15">
      <c r="B25" s="255">
        <v>20</v>
      </c>
      <c r="C25" s="260" t="s">
        <v>591</v>
      </c>
      <c r="D25" s="255" t="s">
        <v>568</v>
      </c>
      <c r="E25" s="261"/>
      <c r="F25" s="255" t="s">
        <v>778</v>
      </c>
      <c r="G25" s="261"/>
      <c r="H25" s="256" t="s">
        <v>570</v>
      </c>
      <c r="I25" s="261">
        <v>0</v>
      </c>
      <c r="J25" s="256" t="s">
        <v>574</v>
      </c>
      <c r="K25" s="262">
        <f t="shared" si="7"/>
        <v>0</v>
      </c>
      <c r="M25" s="261"/>
      <c r="N25" s="255" t="s">
        <v>522</v>
      </c>
      <c r="O25" s="261"/>
      <c r="Q25" s="263">
        <f t="shared" si="4"/>
        <v>0</v>
      </c>
      <c r="R25" s="255" t="s">
        <v>778</v>
      </c>
      <c r="S25" s="263">
        <f t="shared" si="5"/>
        <v>0</v>
      </c>
      <c r="U25" s="264">
        <f t="shared" si="6"/>
        <v>0</v>
      </c>
      <c r="W25" s="265"/>
    </row>
    <row r="26" spans="2:23" x14ac:dyDescent="0.15">
      <c r="B26" s="255">
        <v>21</v>
      </c>
      <c r="C26" s="260" t="s">
        <v>786</v>
      </c>
      <c r="D26" s="255" t="s">
        <v>568</v>
      </c>
      <c r="E26" s="267"/>
      <c r="F26" s="255" t="s">
        <v>522</v>
      </c>
      <c r="G26" s="267"/>
      <c r="H26" s="256" t="s">
        <v>570</v>
      </c>
      <c r="I26" s="267"/>
      <c r="J26" s="256" t="s">
        <v>574</v>
      </c>
      <c r="K26" s="260">
        <v>1</v>
      </c>
      <c r="M26" s="262"/>
      <c r="N26" s="255" t="s">
        <v>522</v>
      </c>
      <c r="O26" s="262"/>
      <c r="Q26" s="262"/>
      <c r="R26" s="255" t="s">
        <v>780</v>
      </c>
      <c r="S26" s="262"/>
      <c r="U26" s="260">
        <v>1</v>
      </c>
      <c r="W26" s="265"/>
    </row>
    <row r="27" spans="2:23" x14ac:dyDescent="0.15">
      <c r="B27" s="255">
        <v>22</v>
      </c>
      <c r="C27" s="260" t="s">
        <v>787</v>
      </c>
      <c r="D27" s="255" t="s">
        <v>568</v>
      </c>
      <c r="E27" s="267"/>
      <c r="F27" s="255" t="s">
        <v>522</v>
      </c>
      <c r="G27" s="267"/>
      <c r="H27" s="256" t="s">
        <v>788</v>
      </c>
      <c r="I27" s="267"/>
      <c r="J27" s="256" t="s">
        <v>777</v>
      </c>
      <c r="K27" s="260">
        <v>2</v>
      </c>
      <c r="M27" s="262"/>
      <c r="N27" s="255" t="s">
        <v>778</v>
      </c>
      <c r="O27" s="262"/>
      <c r="Q27" s="262"/>
      <c r="R27" s="255" t="s">
        <v>778</v>
      </c>
      <c r="S27" s="262"/>
      <c r="U27" s="260">
        <v>2</v>
      </c>
      <c r="W27" s="265"/>
    </row>
    <row r="28" spans="2:23" x14ac:dyDescent="0.15">
      <c r="B28" s="255">
        <v>23</v>
      </c>
      <c r="C28" s="260" t="s">
        <v>789</v>
      </c>
      <c r="D28" s="255" t="s">
        <v>568</v>
      </c>
      <c r="E28" s="267"/>
      <c r="F28" s="255" t="s">
        <v>522</v>
      </c>
      <c r="G28" s="267"/>
      <c r="H28" s="256" t="s">
        <v>776</v>
      </c>
      <c r="I28" s="267"/>
      <c r="J28" s="256" t="s">
        <v>783</v>
      </c>
      <c r="K28" s="260">
        <v>3</v>
      </c>
      <c r="M28" s="262"/>
      <c r="N28" s="255" t="s">
        <v>522</v>
      </c>
      <c r="O28" s="262"/>
      <c r="Q28" s="262"/>
      <c r="R28" s="255" t="s">
        <v>778</v>
      </c>
      <c r="S28" s="262"/>
      <c r="U28" s="260">
        <v>3</v>
      </c>
      <c r="W28" s="265"/>
    </row>
    <row r="29" spans="2:23" x14ac:dyDescent="0.15">
      <c r="B29" s="255">
        <v>24</v>
      </c>
      <c r="C29" s="260" t="s">
        <v>572</v>
      </c>
      <c r="D29" s="255" t="s">
        <v>775</v>
      </c>
      <c r="E29" s="267"/>
      <c r="F29" s="255" t="s">
        <v>778</v>
      </c>
      <c r="G29" s="267"/>
      <c r="H29" s="256" t="s">
        <v>570</v>
      </c>
      <c r="I29" s="267"/>
      <c r="J29" s="256" t="s">
        <v>574</v>
      </c>
      <c r="K29" s="260">
        <v>4</v>
      </c>
      <c r="M29" s="262"/>
      <c r="N29" s="255" t="s">
        <v>778</v>
      </c>
      <c r="O29" s="262"/>
      <c r="Q29" s="262"/>
      <c r="R29" s="255" t="s">
        <v>522</v>
      </c>
      <c r="S29" s="262"/>
      <c r="U29" s="260">
        <v>4</v>
      </c>
      <c r="W29" s="265"/>
    </row>
    <row r="30" spans="2:23" x14ac:dyDescent="0.15">
      <c r="B30" s="255">
        <v>25</v>
      </c>
      <c r="C30" s="260" t="s">
        <v>573</v>
      </c>
      <c r="D30" s="255" t="s">
        <v>568</v>
      </c>
      <c r="E30" s="267"/>
      <c r="F30" s="255" t="s">
        <v>522</v>
      </c>
      <c r="G30" s="267"/>
      <c r="H30" s="256" t="s">
        <v>776</v>
      </c>
      <c r="I30" s="267"/>
      <c r="J30" s="256" t="s">
        <v>777</v>
      </c>
      <c r="K30" s="260">
        <v>4</v>
      </c>
      <c r="M30" s="262"/>
      <c r="N30" s="255" t="s">
        <v>522</v>
      </c>
      <c r="O30" s="262"/>
      <c r="Q30" s="262"/>
      <c r="R30" s="255" t="s">
        <v>522</v>
      </c>
      <c r="S30" s="262"/>
      <c r="U30" s="260">
        <v>3</v>
      </c>
      <c r="W30" s="265"/>
    </row>
    <row r="31" spans="2:23" x14ac:dyDescent="0.15">
      <c r="B31" s="255">
        <v>26</v>
      </c>
      <c r="C31" s="260" t="s">
        <v>790</v>
      </c>
      <c r="D31" s="255" t="s">
        <v>568</v>
      </c>
      <c r="E31" s="267"/>
      <c r="F31" s="255" t="s">
        <v>522</v>
      </c>
      <c r="G31" s="267"/>
      <c r="H31" s="256" t="s">
        <v>776</v>
      </c>
      <c r="I31" s="267"/>
      <c r="J31" s="256" t="s">
        <v>777</v>
      </c>
      <c r="K31" s="260">
        <v>5</v>
      </c>
      <c r="M31" s="262"/>
      <c r="N31" s="255" t="s">
        <v>522</v>
      </c>
      <c r="O31" s="262"/>
      <c r="Q31" s="262"/>
      <c r="R31" s="255" t="s">
        <v>778</v>
      </c>
      <c r="S31" s="262"/>
      <c r="U31" s="260">
        <v>5</v>
      </c>
      <c r="W31" s="265"/>
    </row>
    <row r="32" spans="2:23" x14ac:dyDescent="0.15">
      <c r="B32" s="255">
        <v>27</v>
      </c>
      <c r="C32" s="260" t="s">
        <v>535</v>
      </c>
      <c r="D32" s="255" t="s">
        <v>568</v>
      </c>
      <c r="E32" s="267"/>
      <c r="F32" s="255" t="s">
        <v>791</v>
      </c>
      <c r="G32" s="267"/>
      <c r="H32" s="256" t="s">
        <v>776</v>
      </c>
      <c r="I32" s="267"/>
      <c r="J32" s="256" t="s">
        <v>777</v>
      </c>
      <c r="K32" s="260">
        <v>0</v>
      </c>
      <c r="M32" s="262"/>
      <c r="N32" s="255" t="s">
        <v>778</v>
      </c>
      <c r="O32" s="262"/>
      <c r="Q32" s="262"/>
      <c r="R32" s="255" t="s">
        <v>522</v>
      </c>
      <c r="S32" s="262"/>
      <c r="U32" s="260">
        <v>0</v>
      </c>
      <c r="W32" s="265" t="s">
        <v>721</v>
      </c>
    </row>
    <row r="33" spans="2:23" x14ac:dyDescent="0.15">
      <c r="B33" s="255">
        <v>28</v>
      </c>
      <c r="C33" s="260" t="s">
        <v>569</v>
      </c>
      <c r="D33" s="255" t="s">
        <v>568</v>
      </c>
      <c r="E33" s="267"/>
      <c r="F33" s="255" t="s">
        <v>778</v>
      </c>
      <c r="G33" s="267"/>
      <c r="H33" s="256" t="s">
        <v>570</v>
      </c>
      <c r="I33" s="267"/>
      <c r="J33" s="256" t="s">
        <v>792</v>
      </c>
      <c r="K33" s="260"/>
      <c r="M33" s="262"/>
      <c r="N33" s="255" t="s">
        <v>522</v>
      </c>
      <c r="O33" s="262"/>
      <c r="Q33" s="262"/>
      <c r="R33" s="255" t="s">
        <v>522</v>
      </c>
      <c r="S33" s="262"/>
      <c r="U33" s="260"/>
      <c r="W33" s="265"/>
    </row>
    <row r="34" spans="2:23" x14ac:dyDescent="0.15">
      <c r="B34" s="255">
        <v>29</v>
      </c>
      <c r="C34" s="260" t="s">
        <v>569</v>
      </c>
      <c r="D34" s="255" t="s">
        <v>568</v>
      </c>
      <c r="E34" s="267"/>
      <c r="F34" s="255" t="s">
        <v>778</v>
      </c>
      <c r="G34" s="267"/>
      <c r="H34" s="256" t="s">
        <v>570</v>
      </c>
      <c r="I34" s="267"/>
      <c r="J34" s="256" t="s">
        <v>777</v>
      </c>
      <c r="K34" s="260"/>
      <c r="M34" s="262"/>
      <c r="N34" s="255" t="s">
        <v>791</v>
      </c>
      <c r="O34" s="262"/>
      <c r="Q34" s="262"/>
      <c r="R34" s="255" t="s">
        <v>522</v>
      </c>
      <c r="S34" s="262"/>
      <c r="U34" s="260"/>
      <c r="W34" s="265"/>
    </row>
    <row r="35" spans="2:23" x14ac:dyDescent="0.15">
      <c r="B35" s="255">
        <v>30</v>
      </c>
      <c r="C35" s="260" t="s">
        <v>569</v>
      </c>
      <c r="D35" s="255" t="s">
        <v>775</v>
      </c>
      <c r="E35" s="267"/>
      <c r="F35" s="255" t="s">
        <v>522</v>
      </c>
      <c r="G35" s="267"/>
      <c r="H35" s="256" t="s">
        <v>570</v>
      </c>
      <c r="I35" s="267"/>
      <c r="J35" s="256" t="s">
        <v>574</v>
      </c>
      <c r="K35" s="260"/>
      <c r="M35" s="262"/>
      <c r="N35" s="255" t="s">
        <v>778</v>
      </c>
      <c r="O35" s="262"/>
      <c r="Q35" s="262"/>
      <c r="R35" s="255" t="s">
        <v>522</v>
      </c>
      <c r="S35" s="262"/>
      <c r="U35" s="260"/>
      <c r="W35" s="265"/>
    </row>
    <row r="36" spans="2:23" x14ac:dyDescent="0.15">
      <c r="C36" s="268"/>
    </row>
    <row r="37" spans="2:23" x14ac:dyDescent="0.15">
      <c r="C37" s="269" t="s">
        <v>722</v>
      </c>
    </row>
    <row r="38" spans="2:23" x14ac:dyDescent="0.15">
      <c r="C38" s="269" t="s">
        <v>723</v>
      </c>
    </row>
    <row r="39" spans="2:23" x14ac:dyDescent="0.15">
      <c r="C39" s="269" t="s">
        <v>724</v>
      </c>
    </row>
    <row r="40" spans="2:23" x14ac:dyDescent="0.15">
      <c r="C40" s="269" t="s">
        <v>725</v>
      </c>
    </row>
    <row r="41" spans="2:23" x14ac:dyDescent="0.15">
      <c r="C41" s="257" t="s">
        <v>793</v>
      </c>
    </row>
    <row r="42" spans="2:23" x14ac:dyDescent="0.15">
      <c r="C42" s="257" t="s">
        <v>726</v>
      </c>
    </row>
  </sheetData>
  <sheetProtection sheet="1" insertRows="0" deleteRows="0"/>
  <mergeCells count="4">
    <mergeCell ref="E4:K4"/>
    <mergeCell ref="M4:O4"/>
    <mergeCell ref="Q4:U4"/>
    <mergeCell ref="W4:W5"/>
  </mergeCells>
  <phoneticPr fontId="6"/>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S73"/>
  <sheetViews>
    <sheetView topLeftCell="A37" workbookViewId="0">
      <selection activeCell="D24" sqref="D24"/>
    </sheetView>
  </sheetViews>
  <sheetFormatPr defaultColWidth="10.28515625" defaultRowHeight="13.5" x14ac:dyDescent="0.15"/>
  <cols>
    <col min="1" max="1" width="2.140625" style="270" customWidth="1"/>
    <col min="2" max="3" width="10.28515625" style="270"/>
    <col min="4" max="4" width="52.140625" style="270" customWidth="1"/>
    <col min="5" max="16384" width="10.28515625" style="270"/>
  </cols>
  <sheetData>
    <row r="1" spans="2:11" ht="14.25" x14ac:dyDescent="0.15">
      <c r="B1" s="270" t="s">
        <v>594</v>
      </c>
      <c r="D1" s="271"/>
      <c r="E1" s="271"/>
      <c r="F1" s="271"/>
    </row>
    <row r="2" spans="2:11" s="273" customFormat="1" ht="20.25" customHeight="1" x14ac:dyDescent="0.15">
      <c r="B2" s="272" t="s">
        <v>794</v>
      </c>
      <c r="C2" s="272"/>
      <c r="D2" s="271"/>
      <c r="E2" s="271"/>
      <c r="F2" s="271"/>
    </row>
    <row r="3" spans="2:11" s="273" customFormat="1" ht="20.25" customHeight="1" x14ac:dyDescent="0.15">
      <c r="B3" s="272"/>
      <c r="C3" s="272"/>
      <c r="D3" s="271"/>
      <c r="E3" s="271"/>
      <c r="F3" s="271"/>
    </row>
    <row r="4" spans="2:11" s="275" customFormat="1" ht="20.25" customHeight="1" x14ac:dyDescent="0.15">
      <c r="B4" s="274"/>
      <c r="C4" s="271" t="s">
        <v>595</v>
      </c>
      <c r="D4" s="271"/>
      <c r="F4" s="1498" t="s">
        <v>695</v>
      </c>
      <c r="G4" s="1498"/>
      <c r="H4" s="1498"/>
      <c r="I4" s="1498"/>
      <c r="J4" s="1498"/>
      <c r="K4" s="1498"/>
    </row>
    <row r="5" spans="2:11" s="275" customFormat="1" ht="20.25" customHeight="1" x14ac:dyDescent="0.15">
      <c r="B5" s="276"/>
      <c r="C5" s="271" t="s">
        <v>596</v>
      </c>
      <c r="D5" s="271"/>
      <c r="F5" s="1498"/>
      <c r="G5" s="1498"/>
      <c r="H5" s="1498"/>
      <c r="I5" s="1498"/>
      <c r="J5" s="1498"/>
      <c r="K5" s="1498"/>
    </row>
    <row r="6" spans="2:11" s="273" customFormat="1" ht="20.25" customHeight="1" x14ac:dyDescent="0.15">
      <c r="B6" s="277" t="s">
        <v>597</v>
      </c>
      <c r="C6" s="271"/>
      <c r="D6" s="271"/>
      <c r="E6" s="278"/>
      <c r="F6" s="279"/>
    </row>
    <row r="7" spans="2:11" s="273" customFormat="1" ht="20.25" customHeight="1" x14ac:dyDescent="0.15">
      <c r="B7" s="272"/>
      <c r="C7" s="272"/>
      <c r="D7" s="271"/>
      <c r="E7" s="278"/>
      <c r="F7" s="279"/>
    </row>
    <row r="8" spans="2:11" s="273" customFormat="1" ht="20.25" customHeight="1" x14ac:dyDescent="0.15">
      <c r="B8" s="271" t="s">
        <v>598</v>
      </c>
      <c r="C8" s="272"/>
      <c r="D8" s="271"/>
      <c r="E8" s="278"/>
      <c r="F8" s="279"/>
    </row>
    <row r="9" spans="2:11" s="273" customFormat="1" ht="20.25" customHeight="1" x14ac:dyDescent="0.15">
      <c r="B9" s="272"/>
      <c r="C9" s="272"/>
      <c r="D9" s="271"/>
      <c r="E9" s="271"/>
      <c r="F9" s="271"/>
    </row>
    <row r="10" spans="2:11" s="273" customFormat="1" ht="20.25" customHeight="1" x14ac:dyDescent="0.15">
      <c r="B10" s="271" t="s">
        <v>696</v>
      </c>
      <c r="C10" s="272"/>
      <c r="D10" s="271"/>
      <c r="E10" s="271"/>
      <c r="F10" s="271"/>
    </row>
    <row r="11" spans="2:11" s="273" customFormat="1" ht="20.25" customHeight="1" x14ac:dyDescent="0.15">
      <c r="B11" s="271"/>
      <c r="C11" s="272"/>
      <c r="D11" s="271"/>
      <c r="E11" s="271"/>
      <c r="F11" s="271"/>
    </row>
    <row r="12" spans="2:11" s="273" customFormat="1" ht="20.25" customHeight="1" x14ac:dyDescent="0.15">
      <c r="B12" s="271" t="s">
        <v>697</v>
      </c>
      <c r="C12" s="272"/>
      <c r="D12" s="271"/>
    </row>
    <row r="13" spans="2:11" s="273" customFormat="1" ht="20.25" customHeight="1" x14ac:dyDescent="0.15">
      <c r="B13" s="271"/>
      <c r="C13" s="272"/>
      <c r="D13" s="271"/>
    </row>
    <row r="14" spans="2:11" s="273" customFormat="1" ht="20.25" customHeight="1" x14ac:dyDescent="0.15">
      <c r="B14" s="271" t="s">
        <v>599</v>
      </c>
      <c r="C14" s="272"/>
      <c r="D14" s="271"/>
    </row>
    <row r="15" spans="2:11" s="273" customFormat="1" ht="20.25" customHeight="1" x14ac:dyDescent="0.15">
      <c r="B15" s="271"/>
      <c r="C15" s="272"/>
      <c r="D15" s="271"/>
    </row>
    <row r="16" spans="2:11" s="273" customFormat="1" ht="20.25" customHeight="1" x14ac:dyDescent="0.15">
      <c r="B16" s="271" t="s">
        <v>698</v>
      </c>
      <c r="C16" s="272"/>
      <c r="D16" s="271"/>
    </row>
    <row r="17" spans="2:25" s="273" customFormat="1" ht="20.25" customHeight="1" x14ac:dyDescent="0.15">
      <c r="B17" s="272"/>
      <c r="C17" s="272"/>
      <c r="D17" s="271"/>
    </row>
    <row r="18" spans="2:25" s="273" customFormat="1" ht="20.25" customHeight="1" x14ac:dyDescent="0.15">
      <c r="B18" s="271" t="s">
        <v>699</v>
      </c>
      <c r="C18" s="272"/>
      <c r="D18" s="271"/>
    </row>
    <row r="19" spans="2:25" s="273" customFormat="1" ht="20.25" customHeight="1" x14ac:dyDescent="0.15">
      <c r="B19" s="272"/>
      <c r="C19" s="272"/>
      <c r="D19" s="271"/>
    </row>
    <row r="20" spans="2:25" s="273" customFormat="1" ht="17.25" customHeight="1" x14ac:dyDescent="0.15">
      <c r="B20" s="271" t="s">
        <v>700</v>
      </c>
      <c r="C20" s="271"/>
      <c r="D20" s="271"/>
    </row>
    <row r="21" spans="2:25" s="273" customFormat="1" ht="17.25" customHeight="1" x14ac:dyDescent="0.15">
      <c r="B21" s="271" t="s">
        <v>600</v>
      </c>
      <c r="C21" s="271"/>
      <c r="D21" s="271"/>
    </row>
    <row r="22" spans="2:25" s="273" customFormat="1" ht="17.25" customHeight="1" x14ac:dyDescent="0.15">
      <c r="B22" s="271"/>
      <c r="C22" s="271"/>
      <c r="D22" s="271"/>
    </row>
    <row r="23" spans="2:25" s="273" customFormat="1" ht="17.25" customHeight="1" x14ac:dyDescent="0.15">
      <c r="B23" s="271"/>
      <c r="C23" s="280" t="s">
        <v>795</v>
      </c>
      <c r="D23" s="280" t="s">
        <v>602</v>
      </c>
    </row>
    <row r="24" spans="2:25" s="273" customFormat="1" ht="17.25" customHeight="1" x14ac:dyDescent="0.15">
      <c r="B24" s="271"/>
      <c r="C24" s="280">
        <v>1</v>
      </c>
      <c r="D24" s="281" t="s">
        <v>537</v>
      </c>
    </row>
    <row r="25" spans="2:25" s="273" customFormat="1" ht="17.25" customHeight="1" x14ac:dyDescent="0.15">
      <c r="B25" s="271"/>
      <c r="C25" s="280">
        <v>2</v>
      </c>
      <c r="D25" s="281" t="s">
        <v>542</v>
      </c>
    </row>
    <row r="26" spans="2:25" s="273" customFormat="1" ht="17.25" customHeight="1" x14ac:dyDescent="0.15">
      <c r="B26" s="271"/>
      <c r="C26" s="280">
        <v>3</v>
      </c>
      <c r="D26" s="281" t="s">
        <v>549</v>
      </c>
    </row>
    <row r="27" spans="2:25" s="273" customFormat="1" ht="17.25" customHeight="1" x14ac:dyDescent="0.15">
      <c r="B27" s="271"/>
      <c r="C27" s="280">
        <v>4</v>
      </c>
      <c r="D27" s="281" t="s">
        <v>545</v>
      </c>
    </row>
    <row r="28" spans="2:25" s="273" customFormat="1" ht="17.25" customHeight="1" x14ac:dyDescent="0.15">
      <c r="B28" s="271"/>
      <c r="C28" s="280">
        <v>5</v>
      </c>
      <c r="D28" s="281" t="s">
        <v>555</v>
      </c>
    </row>
    <row r="29" spans="2:25" s="273" customFormat="1" ht="17.25" customHeight="1" x14ac:dyDescent="0.15">
      <c r="B29" s="271"/>
      <c r="C29" s="278"/>
      <c r="D29" s="279"/>
    </row>
    <row r="30" spans="2:25" s="273" customFormat="1" ht="17.25" customHeight="1" x14ac:dyDescent="0.15">
      <c r="B30" s="271" t="s">
        <v>701</v>
      </c>
      <c r="C30" s="271"/>
      <c r="D30" s="271"/>
      <c r="E30" s="275"/>
      <c r="F30" s="275"/>
    </row>
    <row r="31" spans="2:25" s="273" customFormat="1" ht="17.25" customHeight="1" x14ac:dyDescent="0.15">
      <c r="B31" s="271" t="s">
        <v>603</v>
      </c>
      <c r="C31" s="271"/>
      <c r="D31" s="271"/>
      <c r="E31" s="275"/>
      <c r="F31" s="275"/>
    </row>
    <row r="32" spans="2:25" s="273" customFormat="1" ht="17.25" customHeight="1" x14ac:dyDescent="0.15">
      <c r="B32" s="271"/>
      <c r="C32" s="271"/>
      <c r="D32" s="271"/>
      <c r="E32" s="275"/>
      <c r="F32" s="275"/>
      <c r="G32" s="282"/>
      <c r="H32" s="282"/>
      <c r="J32" s="282"/>
      <c r="K32" s="282"/>
      <c r="L32" s="282"/>
      <c r="M32" s="282"/>
      <c r="N32" s="282"/>
      <c r="O32" s="282"/>
      <c r="R32" s="282"/>
      <c r="S32" s="282"/>
      <c r="T32" s="282"/>
      <c r="W32" s="282"/>
      <c r="X32" s="282"/>
      <c r="Y32" s="282"/>
    </row>
    <row r="33" spans="2:51" s="273" customFormat="1" ht="17.25" customHeight="1" x14ac:dyDescent="0.15">
      <c r="B33" s="271"/>
      <c r="C33" s="280" t="s">
        <v>566</v>
      </c>
      <c r="D33" s="280" t="s">
        <v>604</v>
      </c>
      <c r="E33" s="275"/>
      <c r="F33" s="275"/>
      <c r="G33" s="282"/>
      <c r="H33" s="282"/>
      <c r="J33" s="282"/>
      <c r="K33" s="282"/>
      <c r="L33" s="282"/>
      <c r="M33" s="282"/>
      <c r="N33" s="282"/>
      <c r="O33" s="282"/>
      <c r="R33" s="282"/>
      <c r="S33" s="282"/>
      <c r="T33" s="282"/>
      <c r="W33" s="282"/>
      <c r="X33" s="282"/>
      <c r="Y33" s="282"/>
    </row>
    <row r="34" spans="2:51" s="273" customFormat="1" ht="17.25" customHeight="1" x14ac:dyDescent="0.15">
      <c r="B34" s="271"/>
      <c r="C34" s="280" t="s">
        <v>702</v>
      </c>
      <c r="D34" s="281" t="s">
        <v>605</v>
      </c>
      <c r="E34" s="275"/>
      <c r="F34" s="275"/>
      <c r="G34" s="282"/>
      <c r="H34" s="282"/>
      <c r="J34" s="282"/>
      <c r="K34" s="282"/>
      <c r="L34" s="282"/>
      <c r="M34" s="282"/>
      <c r="N34" s="282"/>
      <c r="O34" s="282"/>
      <c r="R34" s="282"/>
      <c r="S34" s="282"/>
      <c r="T34" s="282"/>
      <c r="W34" s="282"/>
      <c r="X34" s="282"/>
      <c r="Y34" s="282"/>
    </row>
    <row r="35" spans="2:51" s="273" customFormat="1" ht="17.25" customHeight="1" x14ac:dyDescent="0.15">
      <c r="B35" s="271"/>
      <c r="C35" s="280" t="s">
        <v>703</v>
      </c>
      <c r="D35" s="281" t="s">
        <v>606</v>
      </c>
      <c r="E35" s="275"/>
      <c r="F35" s="275"/>
      <c r="G35" s="282"/>
      <c r="H35" s="282"/>
      <c r="J35" s="282"/>
      <c r="K35" s="282"/>
      <c r="L35" s="282"/>
      <c r="M35" s="282"/>
      <c r="N35" s="282"/>
      <c r="O35" s="282"/>
      <c r="R35" s="282"/>
      <c r="S35" s="282"/>
      <c r="T35" s="282"/>
      <c r="W35" s="282"/>
      <c r="X35" s="282"/>
      <c r="Y35" s="282"/>
    </row>
    <row r="36" spans="2:51" s="273" customFormat="1" ht="17.25" customHeight="1" x14ac:dyDescent="0.15">
      <c r="B36" s="271"/>
      <c r="C36" s="280" t="s">
        <v>796</v>
      </c>
      <c r="D36" s="281" t="s">
        <v>607</v>
      </c>
      <c r="E36" s="275"/>
      <c r="F36" s="275"/>
      <c r="G36" s="282"/>
      <c r="H36" s="282"/>
      <c r="J36" s="282"/>
      <c r="K36" s="282"/>
      <c r="L36" s="282"/>
      <c r="M36" s="282"/>
      <c r="N36" s="282"/>
      <c r="O36" s="282"/>
      <c r="R36" s="282"/>
      <c r="S36" s="282"/>
      <c r="T36" s="282"/>
      <c r="W36" s="282"/>
      <c r="X36" s="282"/>
      <c r="Y36" s="282"/>
    </row>
    <row r="37" spans="2:51" s="273" customFormat="1" ht="17.25" customHeight="1" x14ac:dyDescent="0.15">
      <c r="B37" s="271"/>
      <c r="C37" s="280" t="s">
        <v>704</v>
      </c>
      <c r="D37" s="281" t="s">
        <v>608</v>
      </c>
      <c r="E37" s="275"/>
      <c r="F37" s="275"/>
      <c r="G37" s="282"/>
      <c r="H37" s="282"/>
      <c r="J37" s="282"/>
      <c r="K37" s="282"/>
      <c r="L37" s="282"/>
      <c r="M37" s="282"/>
      <c r="N37" s="282"/>
      <c r="O37" s="282"/>
      <c r="R37" s="282"/>
      <c r="S37" s="282"/>
      <c r="T37" s="282"/>
      <c r="W37" s="282"/>
      <c r="X37" s="282"/>
      <c r="Y37" s="282"/>
    </row>
    <row r="38" spans="2:51" s="273" customFormat="1" ht="17.25" customHeight="1" x14ac:dyDescent="0.15">
      <c r="B38" s="271"/>
      <c r="C38" s="271"/>
      <c r="D38" s="271"/>
      <c r="E38" s="275"/>
      <c r="F38" s="275"/>
      <c r="G38" s="282"/>
      <c r="H38" s="282"/>
      <c r="J38" s="282"/>
      <c r="K38" s="282"/>
      <c r="L38" s="282"/>
      <c r="M38" s="282"/>
      <c r="N38" s="282"/>
      <c r="O38" s="282"/>
      <c r="R38" s="282"/>
      <c r="S38" s="282"/>
      <c r="T38" s="282"/>
      <c r="W38" s="282"/>
      <c r="X38" s="282"/>
      <c r="Y38" s="282"/>
    </row>
    <row r="39" spans="2:51" s="273" customFormat="1" ht="17.25" customHeight="1" x14ac:dyDescent="0.15">
      <c r="B39" s="271"/>
      <c r="C39" s="283" t="s">
        <v>609</v>
      </c>
      <c r="D39" s="271"/>
      <c r="E39" s="275"/>
      <c r="F39" s="275"/>
      <c r="G39" s="282"/>
      <c r="H39" s="282"/>
      <c r="J39" s="282"/>
      <c r="K39" s="282"/>
      <c r="L39" s="282"/>
      <c r="M39" s="282"/>
      <c r="N39" s="282"/>
      <c r="O39" s="282"/>
      <c r="R39" s="282"/>
      <c r="S39" s="282"/>
      <c r="T39" s="282"/>
      <c r="W39" s="282"/>
      <c r="X39" s="282"/>
      <c r="Y39" s="282"/>
    </row>
    <row r="40" spans="2:51" s="273" customFormat="1" ht="17.25" customHeight="1" x14ac:dyDescent="0.15">
      <c r="B40" s="275"/>
      <c r="C40" s="271" t="s">
        <v>610</v>
      </c>
      <c r="D40" s="275"/>
      <c r="E40" s="275"/>
      <c r="F40" s="283"/>
      <c r="G40" s="282"/>
      <c r="H40" s="282"/>
      <c r="J40" s="282"/>
      <c r="K40" s="282"/>
      <c r="L40" s="282"/>
      <c r="M40" s="282"/>
      <c r="N40" s="282"/>
      <c r="O40" s="282"/>
      <c r="R40" s="282"/>
      <c r="S40" s="282"/>
      <c r="T40" s="282"/>
      <c r="W40" s="282"/>
      <c r="X40" s="282"/>
      <c r="Y40" s="282"/>
    </row>
    <row r="41" spans="2:51" s="273" customFormat="1" ht="17.25" customHeight="1" x14ac:dyDescent="0.15">
      <c r="B41" s="275"/>
      <c r="C41" s="271" t="s">
        <v>611</v>
      </c>
      <c r="D41" s="275"/>
      <c r="E41" s="275"/>
      <c r="F41" s="271"/>
      <c r="G41" s="282"/>
      <c r="H41" s="282"/>
      <c r="J41" s="282"/>
      <c r="K41" s="282"/>
      <c r="L41" s="282"/>
      <c r="M41" s="282"/>
      <c r="N41" s="282"/>
      <c r="O41" s="282"/>
      <c r="R41" s="282"/>
      <c r="S41" s="282"/>
      <c r="T41" s="282"/>
      <c r="W41" s="282"/>
      <c r="X41" s="282"/>
      <c r="Y41" s="282"/>
    </row>
    <row r="42" spans="2:51" s="273" customFormat="1" ht="17.25" customHeight="1" x14ac:dyDescent="0.15">
      <c r="B42" s="271"/>
      <c r="C42" s="271"/>
      <c r="D42" s="271"/>
      <c r="E42" s="283"/>
      <c r="F42" s="282"/>
      <c r="G42" s="282"/>
      <c r="H42" s="282"/>
      <c r="J42" s="282"/>
      <c r="K42" s="282"/>
      <c r="L42" s="282"/>
      <c r="M42" s="282"/>
      <c r="N42" s="282"/>
      <c r="O42" s="282"/>
      <c r="R42" s="282"/>
      <c r="S42" s="282"/>
      <c r="T42" s="282"/>
      <c r="W42" s="282"/>
      <c r="X42" s="282"/>
      <c r="Y42" s="282"/>
    </row>
    <row r="43" spans="2:51" s="273" customFormat="1" ht="17.25" customHeight="1" x14ac:dyDescent="0.15">
      <c r="B43" s="271" t="s">
        <v>705</v>
      </c>
      <c r="C43" s="271"/>
      <c r="D43" s="271"/>
    </row>
    <row r="44" spans="2:51" s="273" customFormat="1" ht="17.25" customHeight="1" x14ac:dyDescent="0.15">
      <c r="B44" s="271" t="s">
        <v>612</v>
      </c>
      <c r="C44" s="271"/>
      <c r="D44" s="271"/>
      <c r="AH44" s="284"/>
      <c r="AI44" s="284"/>
      <c r="AJ44" s="284"/>
      <c r="AK44" s="284"/>
      <c r="AL44" s="284"/>
      <c r="AM44" s="284"/>
      <c r="AN44" s="284"/>
      <c r="AO44" s="284"/>
      <c r="AP44" s="284"/>
      <c r="AQ44" s="284"/>
      <c r="AR44" s="284"/>
      <c r="AS44" s="284"/>
    </row>
    <row r="45" spans="2:51" s="273" customFormat="1" ht="17.25" customHeight="1" x14ac:dyDescent="0.15">
      <c r="B45" s="285" t="s">
        <v>613</v>
      </c>
      <c r="C45" s="275"/>
      <c r="D45" s="275"/>
      <c r="E45" s="286"/>
      <c r="F45" s="286"/>
      <c r="G45" s="286"/>
      <c r="H45" s="286"/>
      <c r="I45" s="286"/>
      <c r="J45" s="286"/>
      <c r="K45" s="286"/>
      <c r="L45" s="286"/>
      <c r="M45" s="286"/>
      <c r="N45" s="286"/>
      <c r="O45" s="287"/>
      <c r="P45" s="287"/>
      <c r="Q45" s="286"/>
      <c r="R45" s="287"/>
      <c r="S45" s="286"/>
      <c r="T45" s="286"/>
      <c r="U45" s="287"/>
      <c r="V45" s="284"/>
      <c r="W45" s="284"/>
      <c r="X45" s="284"/>
      <c r="Y45" s="286"/>
      <c r="Z45" s="286"/>
      <c r="AA45" s="286"/>
      <c r="AB45" s="286"/>
      <c r="AC45" s="284"/>
      <c r="AD45" s="286"/>
      <c r="AE45" s="287"/>
      <c r="AF45" s="287"/>
      <c r="AG45" s="287"/>
      <c r="AH45" s="287"/>
      <c r="AI45" s="288"/>
      <c r="AJ45" s="287"/>
      <c r="AK45" s="287"/>
      <c r="AL45" s="287"/>
      <c r="AM45" s="287"/>
      <c r="AN45" s="287"/>
      <c r="AO45" s="287"/>
      <c r="AP45" s="287"/>
      <c r="AQ45" s="287"/>
      <c r="AR45" s="287"/>
      <c r="AS45" s="287"/>
      <c r="AT45" s="287"/>
      <c r="AU45" s="287"/>
      <c r="AV45" s="287"/>
      <c r="AW45" s="287"/>
      <c r="AX45" s="287"/>
      <c r="AY45" s="288"/>
    </row>
    <row r="46" spans="2:51" s="273" customFormat="1" ht="17.25" customHeight="1" x14ac:dyDescent="0.15">
      <c r="F46" s="284"/>
    </row>
    <row r="47" spans="2:51" s="273" customFormat="1" ht="17.25" customHeight="1" x14ac:dyDescent="0.15">
      <c r="B47" s="271" t="s">
        <v>706</v>
      </c>
      <c r="C47" s="271"/>
    </row>
    <row r="48" spans="2:51" s="273" customFormat="1" ht="17.25" customHeight="1" x14ac:dyDescent="0.15">
      <c r="B48" s="271"/>
      <c r="C48" s="271"/>
    </row>
    <row r="49" spans="2:54" s="273" customFormat="1" ht="17.25" customHeight="1" x14ac:dyDescent="0.15">
      <c r="B49" s="271" t="s">
        <v>707</v>
      </c>
      <c r="C49" s="271"/>
    </row>
    <row r="50" spans="2:54" s="273" customFormat="1" ht="17.25" customHeight="1" x14ac:dyDescent="0.15">
      <c r="B50" s="271" t="s">
        <v>708</v>
      </c>
      <c r="C50" s="271"/>
    </row>
    <row r="51" spans="2:54" s="273" customFormat="1" ht="17.25" customHeight="1" x14ac:dyDescent="0.15">
      <c r="B51" s="271"/>
      <c r="C51" s="271"/>
    </row>
    <row r="52" spans="2:54" s="273" customFormat="1" ht="17.25" customHeight="1" x14ac:dyDescent="0.15">
      <c r="B52" s="271" t="s">
        <v>709</v>
      </c>
      <c r="C52" s="271"/>
    </row>
    <row r="53" spans="2:54" s="273" customFormat="1" ht="17.25" customHeight="1" x14ac:dyDescent="0.15">
      <c r="B53" s="271" t="s">
        <v>614</v>
      </c>
      <c r="C53" s="271"/>
    </row>
    <row r="54" spans="2:54" s="273" customFormat="1" ht="17.25" customHeight="1" x14ac:dyDescent="0.15">
      <c r="B54" s="271"/>
      <c r="C54" s="271"/>
    </row>
    <row r="55" spans="2:54" s="273" customFormat="1" ht="17.25" customHeight="1" x14ac:dyDescent="0.15">
      <c r="B55" s="271" t="s">
        <v>710</v>
      </c>
      <c r="C55" s="271"/>
      <c r="D55" s="271"/>
    </row>
    <row r="56" spans="2:54" s="273" customFormat="1" ht="17.25" customHeight="1" x14ac:dyDescent="0.15">
      <c r="B56" s="271"/>
      <c r="C56" s="271"/>
      <c r="D56" s="271"/>
    </row>
    <row r="57" spans="2:54" s="273" customFormat="1" ht="17.25" customHeight="1" x14ac:dyDescent="0.15">
      <c r="B57" s="275" t="s">
        <v>711</v>
      </c>
      <c r="C57" s="275"/>
      <c r="D57" s="271"/>
    </row>
    <row r="58" spans="2:54" s="273" customFormat="1" ht="17.25" customHeight="1" x14ac:dyDescent="0.15">
      <c r="B58" s="275" t="s">
        <v>615</v>
      </c>
      <c r="C58" s="275"/>
      <c r="D58" s="271"/>
    </row>
    <row r="59" spans="2:54" s="273" customFormat="1" ht="17.25" customHeight="1" x14ac:dyDescent="0.15">
      <c r="B59" s="275" t="s">
        <v>712</v>
      </c>
      <c r="C59" s="275"/>
      <c r="D59" s="271"/>
    </row>
    <row r="60" spans="2:54" s="273" customFormat="1" ht="17.25" customHeight="1" x14ac:dyDescent="0.15"/>
    <row r="61" spans="2:54" s="273" customFormat="1" ht="17.25" customHeight="1" x14ac:dyDescent="0.15">
      <c r="B61" s="273" t="s">
        <v>797</v>
      </c>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c r="AS61" s="289"/>
      <c r="AT61" s="289"/>
      <c r="AU61" s="289"/>
      <c r="AV61" s="289"/>
      <c r="AW61" s="289"/>
      <c r="AX61" s="289"/>
    </row>
    <row r="62" spans="2:54" s="273" customFormat="1" ht="17.25" customHeight="1" x14ac:dyDescent="0.15">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row>
    <row r="63" spans="2:54" s="273" customFormat="1" ht="17.25" customHeight="1" x14ac:dyDescent="0.15">
      <c r="B63" s="273" t="s">
        <v>798</v>
      </c>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row>
    <row r="64" spans="2:54" s="273" customFormat="1" ht="17.25" customHeight="1" x14ac:dyDescent="0.15">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c r="AY64" s="289"/>
      <c r="AZ64" s="289"/>
      <c r="BA64" s="289"/>
      <c r="BB64" s="289"/>
    </row>
    <row r="65" spans="2:71" s="273" customFormat="1" ht="17.25" customHeight="1" x14ac:dyDescent="0.2">
      <c r="B65" s="273" t="s">
        <v>799</v>
      </c>
      <c r="BL65" s="290"/>
      <c r="BM65" s="291"/>
      <c r="BN65" s="290"/>
      <c r="BO65" s="290"/>
      <c r="BP65" s="290"/>
      <c r="BQ65" s="292"/>
      <c r="BR65" s="293"/>
      <c r="BS65" s="293"/>
    </row>
    <row r="66" spans="2:71" s="273" customFormat="1" ht="17.25" customHeight="1" x14ac:dyDescent="0.15">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row>
    <row r="67" spans="2:71" s="273" customFormat="1" ht="17.25" customHeight="1" x14ac:dyDescent="0.15">
      <c r="B67" s="273" t="s">
        <v>800</v>
      </c>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c r="AS67" s="289"/>
      <c r="AT67" s="289"/>
      <c r="AU67" s="289"/>
      <c r="AV67" s="289"/>
      <c r="AW67" s="289"/>
      <c r="AX67" s="289"/>
      <c r="AY67" s="289"/>
      <c r="AZ67" s="289"/>
      <c r="BA67" s="289"/>
      <c r="BB67" s="289"/>
    </row>
    <row r="68" spans="2:71" s="273" customFormat="1" ht="17.25" customHeight="1" x14ac:dyDescent="0.15">
      <c r="B68" s="273" t="s">
        <v>801</v>
      </c>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row>
    <row r="69" spans="2:71" s="273" customFormat="1" ht="17.25" customHeight="1" x14ac:dyDescent="0.15">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row>
    <row r="70" spans="2:71" ht="17.25" customHeight="1" x14ac:dyDescent="0.15">
      <c r="B70" s="270" t="s">
        <v>713</v>
      </c>
    </row>
    <row r="71" spans="2:71" ht="17.25" customHeight="1" x14ac:dyDescent="0.15">
      <c r="B71" s="273" t="s">
        <v>802</v>
      </c>
    </row>
    <row r="72" spans="2:71" ht="17.25" customHeight="1" x14ac:dyDescent="0.15"/>
    <row r="73" spans="2:71" ht="17.25" customHeight="1" x14ac:dyDescent="0.15"/>
  </sheetData>
  <sheetProtection sheet="1" objects="1" scenarios="1"/>
  <mergeCells count="1">
    <mergeCell ref="F4:K5"/>
  </mergeCells>
  <phoneticPr fontId="6"/>
  <pageMargins left="0.70866141732283472" right="0.70866141732283472" top="0.74803149606299213" bottom="0.74803149606299213"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4"/>
  <sheetViews>
    <sheetView workbookViewId="0">
      <selection activeCell="E10" sqref="E10"/>
    </sheetView>
  </sheetViews>
  <sheetFormatPr defaultRowHeight="13.5" x14ac:dyDescent="0.15"/>
  <cols>
    <col min="1" max="1" width="2" style="97" customWidth="1"/>
    <col min="2" max="2" width="9.140625" style="97"/>
    <col min="3" max="12" width="46.42578125" style="97" customWidth="1"/>
    <col min="13" max="16384" width="9.140625" style="97"/>
  </cols>
  <sheetData>
    <row r="1" spans="1:12" ht="14.25" x14ac:dyDescent="0.15">
      <c r="A1" s="100"/>
      <c r="B1" s="99" t="s">
        <v>616</v>
      </c>
      <c r="C1" s="99"/>
      <c r="D1" s="99"/>
    </row>
    <row r="2" spans="1:12" ht="14.25" x14ac:dyDescent="0.15">
      <c r="A2" s="100"/>
      <c r="B2" s="99"/>
      <c r="C2" s="99"/>
      <c r="D2" s="99"/>
    </row>
    <row r="3" spans="1:12" ht="14.25" x14ac:dyDescent="0.15">
      <c r="A3" s="100"/>
      <c r="B3" s="98" t="s">
        <v>601</v>
      </c>
      <c r="C3" s="98" t="s">
        <v>617</v>
      </c>
      <c r="D3" s="99"/>
    </row>
    <row r="4" spans="1:12" ht="14.25" x14ac:dyDescent="0.15">
      <c r="A4" s="100"/>
      <c r="B4" s="101">
        <v>1</v>
      </c>
      <c r="C4" s="101" t="s">
        <v>511</v>
      </c>
      <c r="D4" s="99"/>
    </row>
    <row r="5" spans="1:12" ht="14.25" x14ac:dyDescent="0.15">
      <c r="A5" s="100"/>
      <c r="B5" s="101">
        <v>2</v>
      </c>
      <c r="C5" s="101" t="s">
        <v>618</v>
      </c>
    </row>
    <row r="6" spans="1:12" ht="14.25" x14ac:dyDescent="0.15">
      <c r="A6" s="100"/>
      <c r="B6" s="101">
        <v>3</v>
      </c>
      <c r="C6" s="101" t="s">
        <v>619</v>
      </c>
      <c r="D6" s="99"/>
    </row>
    <row r="7" spans="1:12" ht="14.25" x14ac:dyDescent="0.15">
      <c r="A7" s="100"/>
      <c r="B7" s="101">
        <v>4</v>
      </c>
      <c r="C7" s="101"/>
      <c r="D7" s="99"/>
    </row>
    <row r="8" spans="1:12" ht="14.25" x14ac:dyDescent="0.15">
      <c r="A8" s="100"/>
      <c r="B8" s="101">
        <v>5</v>
      </c>
      <c r="C8" s="101"/>
      <c r="D8" s="99"/>
    </row>
    <row r="9" spans="1:12" ht="14.25" x14ac:dyDescent="0.15">
      <c r="A9" s="100"/>
      <c r="B9" s="99"/>
      <c r="C9" s="99"/>
      <c r="D9" s="99"/>
    </row>
    <row r="10" spans="1:12" ht="14.25" x14ac:dyDescent="0.15">
      <c r="A10" s="100"/>
      <c r="B10" s="99" t="s">
        <v>620</v>
      </c>
      <c r="C10" s="99"/>
      <c r="D10" s="99"/>
    </row>
    <row r="11" spans="1:12" ht="15" thickBot="1" x14ac:dyDescent="0.2">
      <c r="A11" s="100"/>
      <c r="B11" s="99"/>
      <c r="C11" s="99"/>
      <c r="D11" s="99"/>
    </row>
    <row r="12" spans="1:12" ht="15" thickBot="1" x14ac:dyDescent="0.2">
      <c r="A12" s="100"/>
      <c r="B12" s="102" t="s">
        <v>602</v>
      </c>
      <c r="C12" s="103" t="s">
        <v>537</v>
      </c>
      <c r="D12" s="104" t="s">
        <v>542</v>
      </c>
      <c r="E12" s="104" t="s">
        <v>549</v>
      </c>
      <c r="F12" s="104" t="s">
        <v>545</v>
      </c>
      <c r="G12" s="105" t="s">
        <v>555</v>
      </c>
      <c r="H12" s="106"/>
      <c r="I12" s="106"/>
      <c r="J12" s="106"/>
      <c r="K12" s="106"/>
      <c r="L12" s="107"/>
    </row>
    <row r="13" spans="1:12" ht="14.25" x14ac:dyDescent="0.15">
      <c r="A13" s="100"/>
      <c r="B13" s="1499" t="s">
        <v>621</v>
      </c>
      <c r="C13" s="108" t="s">
        <v>622</v>
      </c>
      <c r="D13" s="109" t="s">
        <v>540</v>
      </c>
      <c r="E13" s="109" t="s">
        <v>546</v>
      </c>
      <c r="F13" s="109" t="s">
        <v>557</v>
      </c>
      <c r="G13" s="110" t="s">
        <v>623</v>
      </c>
      <c r="H13" s="111"/>
      <c r="I13" s="111"/>
      <c r="J13" s="111"/>
      <c r="K13" s="111"/>
      <c r="L13" s="112"/>
    </row>
    <row r="14" spans="1:12" ht="14.25" x14ac:dyDescent="0.15">
      <c r="B14" s="1500"/>
      <c r="C14" s="113"/>
      <c r="D14" s="114" t="s">
        <v>624</v>
      </c>
      <c r="E14" s="114" t="s">
        <v>551</v>
      </c>
      <c r="F14" s="114" t="s">
        <v>625</v>
      </c>
      <c r="G14" s="115" t="s">
        <v>626</v>
      </c>
      <c r="H14" s="116"/>
      <c r="I14" s="116"/>
      <c r="J14" s="116"/>
      <c r="K14" s="116"/>
      <c r="L14" s="117"/>
    </row>
    <row r="15" spans="1:12" ht="14.25" x14ac:dyDescent="0.15">
      <c r="B15" s="1500"/>
      <c r="C15" s="113"/>
      <c r="D15" s="114" t="s">
        <v>627</v>
      </c>
      <c r="E15" s="114"/>
      <c r="F15" s="114"/>
      <c r="G15" s="115" t="s">
        <v>628</v>
      </c>
      <c r="H15" s="116"/>
      <c r="I15" s="116"/>
      <c r="J15" s="116"/>
      <c r="K15" s="116"/>
      <c r="L15" s="117"/>
    </row>
    <row r="16" spans="1:12" ht="14.25" x14ac:dyDescent="0.15">
      <c r="B16" s="1500"/>
      <c r="C16" s="113"/>
      <c r="D16" s="116"/>
      <c r="E16" s="114"/>
      <c r="F16" s="114"/>
      <c r="G16" s="115" t="s">
        <v>546</v>
      </c>
      <c r="H16" s="116"/>
      <c r="I16" s="116"/>
      <c r="J16" s="116"/>
      <c r="K16" s="116"/>
      <c r="L16" s="117"/>
    </row>
    <row r="17" spans="2:12" ht="14.25" x14ac:dyDescent="0.15">
      <c r="B17" s="1500"/>
      <c r="C17" s="113"/>
      <c r="D17" s="116"/>
      <c r="E17" s="114"/>
      <c r="F17" s="114"/>
      <c r="G17" s="115" t="s">
        <v>551</v>
      </c>
      <c r="H17" s="116"/>
      <c r="I17" s="116"/>
      <c r="J17" s="116"/>
      <c r="K17" s="116"/>
      <c r="L17" s="117"/>
    </row>
    <row r="18" spans="2:12" ht="14.25" x14ac:dyDescent="0.15">
      <c r="B18" s="1500"/>
      <c r="C18" s="113"/>
      <c r="D18" s="116"/>
      <c r="E18" s="114"/>
      <c r="F18" s="114"/>
      <c r="G18" s="115" t="s">
        <v>629</v>
      </c>
      <c r="H18" s="116"/>
      <c r="I18" s="116"/>
      <c r="J18" s="116"/>
      <c r="K18" s="116"/>
      <c r="L18" s="117"/>
    </row>
    <row r="19" spans="2:12" ht="14.25" x14ac:dyDescent="0.15">
      <c r="B19" s="1500"/>
      <c r="C19" s="113"/>
      <c r="D19" s="116"/>
      <c r="E19" s="114"/>
      <c r="F19" s="114"/>
      <c r="G19" s="115" t="s">
        <v>630</v>
      </c>
      <c r="H19" s="116"/>
      <c r="I19" s="116"/>
      <c r="J19" s="116"/>
      <c r="K19" s="116"/>
      <c r="L19" s="117"/>
    </row>
    <row r="20" spans="2:12" ht="14.25" x14ac:dyDescent="0.15">
      <c r="B20" s="1500"/>
      <c r="C20" s="113"/>
      <c r="D20" s="116"/>
      <c r="E20" s="114"/>
      <c r="F20" s="114"/>
      <c r="G20" s="115" t="s">
        <v>631</v>
      </c>
      <c r="H20" s="116"/>
      <c r="I20" s="116"/>
      <c r="J20" s="116"/>
      <c r="K20" s="116"/>
      <c r="L20" s="117"/>
    </row>
    <row r="21" spans="2:12" ht="14.25" x14ac:dyDescent="0.15">
      <c r="B21" s="1500"/>
      <c r="C21" s="113"/>
      <c r="D21" s="116"/>
      <c r="E21" s="114"/>
      <c r="F21" s="114"/>
      <c r="G21" s="115" t="s">
        <v>632</v>
      </c>
      <c r="H21" s="116"/>
      <c r="I21" s="116"/>
      <c r="J21" s="116"/>
      <c r="K21" s="116"/>
      <c r="L21" s="117"/>
    </row>
    <row r="22" spans="2:12" ht="14.25" x14ac:dyDescent="0.15">
      <c r="B22" s="1500"/>
      <c r="C22" s="113"/>
      <c r="D22" s="116"/>
      <c r="E22" s="114"/>
      <c r="F22" s="114"/>
      <c r="G22" s="114"/>
      <c r="H22" s="116"/>
      <c r="I22" s="116"/>
      <c r="J22" s="116"/>
      <c r="K22" s="116"/>
      <c r="L22" s="117"/>
    </row>
    <row r="23" spans="2:12" x14ac:dyDescent="0.15">
      <c r="B23" s="1500"/>
      <c r="C23" s="118"/>
      <c r="D23" s="116"/>
      <c r="E23" s="116"/>
      <c r="F23" s="116"/>
      <c r="G23" s="116"/>
      <c r="H23" s="116"/>
      <c r="I23" s="116"/>
      <c r="J23" s="116"/>
      <c r="K23" s="116"/>
      <c r="L23" s="117"/>
    </row>
    <row r="24" spans="2:12" x14ac:dyDescent="0.15">
      <c r="B24" s="1500"/>
      <c r="C24" s="118"/>
      <c r="D24" s="116"/>
      <c r="E24" s="116"/>
      <c r="F24" s="116"/>
      <c r="G24" s="116"/>
      <c r="H24" s="116"/>
      <c r="I24" s="116"/>
      <c r="J24" s="116"/>
      <c r="K24" s="116"/>
      <c r="L24" s="117"/>
    </row>
    <row r="25" spans="2:12" ht="14.25" thickBot="1" x14ac:dyDescent="0.2">
      <c r="B25" s="1501"/>
      <c r="C25" s="119"/>
      <c r="D25" s="120"/>
      <c r="E25" s="120"/>
      <c r="F25" s="120"/>
      <c r="G25" s="120"/>
      <c r="H25" s="120"/>
      <c r="I25" s="120"/>
      <c r="J25" s="120"/>
      <c r="K25" s="120"/>
      <c r="L25" s="121"/>
    </row>
    <row r="28" spans="2:12" x14ac:dyDescent="0.15">
      <c r="C28" s="97" t="s">
        <v>633</v>
      </c>
    </row>
    <row r="29" spans="2:12" x14ac:dyDescent="0.15">
      <c r="C29" s="97" t="s">
        <v>634</v>
      </c>
    </row>
    <row r="30" spans="2:12" x14ac:dyDescent="0.15">
      <c r="C30" s="97" t="s">
        <v>635</v>
      </c>
    </row>
    <row r="31" spans="2:12" x14ac:dyDescent="0.15">
      <c r="C31" s="97" t="s">
        <v>636</v>
      </c>
    </row>
    <row r="32" spans="2:12" x14ac:dyDescent="0.15">
      <c r="C32" s="97" t="s">
        <v>637</v>
      </c>
    </row>
    <row r="33" spans="3:3" x14ac:dyDescent="0.15">
      <c r="C33" s="97" t="s">
        <v>638</v>
      </c>
    </row>
    <row r="34" spans="3:3" x14ac:dyDescent="0.15">
      <c r="C34" s="97" t="s">
        <v>639</v>
      </c>
    </row>
    <row r="35" spans="3:3" x14ac:dyDescent="0.15">
      <c r="C35" s="97" t="s">
        <v>640</v>
      </c>
    </row>
    <row r="36" spans="3:3" x14ac:dyDescent="0.15">
      <c r="C36" s="97" t="s">
        <v>641</v>
      </c>
    </row>
    <row r="37" spans="3:3" x14ac:dyDescent="0.15">
      <c r="C37" s="97" t="s">
        <v>642</v>
      </c>
    </row>
    <row r="39" spans="3:3" x14ac:dyDescent="0.15">
      <c r="C39" s="97" t="s">
        <v>643</v>
      </c>
    </row>
    <row r="40" spans="3:3" x14ac:dyDescent="0.15">
      <c r="C40" s="97" t="s">
        <v>644</v>
      </c>
    </row>
    <row r="41" spans="3:3" x14ac:dyDescent="0.15">
      <c r="C41" s="97" t="s">
        <v>645</v>
      </c>
    </row>
    <row r="42" spans="3:3" x14ac:dyDescent="0.15">
      <c r="C42" s="97" t="s">
        <v>646</v>
      </c>
    </row>
    <row r="43" spans="3:3" x14ac:dyDescent="0.15">
      <c r="C43" s="97" t="s">
        <v>647</v>
      </c>
    </row>
    <row r="44" spans="3:3" x14ac:dyDescent="0.15">
      <c r="C44" s="97" t="s">
        <v>648</v>
      </c>
    </row>
  </sheetData>
  <mergeCells count="1">
    <mergeCell ref="B13:B25"/>
  </mergeCells>
  <phoneticPr fontId="6"/>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運営状況点検書</vt:lpstr>
      <vt:lpstr>勤務形態一覧表（1枚版）</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'【記載例】シフト記号表（勤務時間帯）'!【記載例】シフト記号</vt:lpstr>
      <vt:lpstr>'シフト記号表（勤務時間帯）'!【記載例】シフト記号</vt:lpstr>
      <vt:lpstr>'【記載例】シフト記号表（勤務時間帯）'!Print_Area</vt:lpstr>
      <vt:lpstr>【記載例】勤務形態一覧表!Print_Area</vt:lpstr>
      <vt:lpstr>【参考】勤務形態一覧表記入方法!Print_Area</vt:lpstr>
      <vt:lpstr>運営状況点検書!Print_Area</vt:lpstr>
      <vt:lpstr>'勤務形態一覧表（1枚版）'!Print_Area</vt:lpstr>
      <vt:lpstr>'利用者数一覧表 '!Print_Area</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秀則</dc:creator>
  <cp:lastModifiedBy>デジタルイノベーション課</cp:lastModifiedBy>
  <cp:lastPrinted>2025-12-11T10:44:38Z</cp:lastPrinted>
  <dcterms:created xsi:type="dcterms:W3CDTF">2008-06-06T11:29:08Z</dcterms:created>
  <dcterms:modified xsi:type="dcterms:W3CDTF">2025-12-12T02:51:21Z</dcterms:modified>
</cp:coreProperties>
</file>