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H27\0_共通\03_議会・住民\031_広報・連絡\財政HP\150508_財政状況資料集\"/>
    </mc:Choice>
  </mc:AlternateContent>
  <workbookProtection workbookPassword="CC05"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6" i="11" l="1"/>
  <c r="AA37" i="11"/>
  <c r="AA35" i="1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BW36" i="9"/>
  <c r="AM36" i="9"/>
  <c r="BW34" i="9"/>
  <c r="C34" i="9"/>
  <c r="BW35" i="9" l="1"/>
  <c r="CO34" i="9" s="1"/>
  <c r="CO35" i="9" s="1"/>
  <c r="CO36" i="9" s="1"/>
  <c r="CO37" i="9" s="1"/>
  <c r="CO38" i="9" s="1"/>
  <c r="CO39" i="9" s="1"/>
  <c r="CO40" i="9" s="1"/>
  <c r="CO41" i="9" s="1"/>
  <c r="CO42" i="9" s="1"/>
  <c r="CO43"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BE34" i="9"/>
  <c r="BE35" i="9" s="1"/>
  <c r="BE36" i="9" s="1"/>
</calcChain>
</file>

<file path=xl/sharedStrings.xml><?xml version="1.0" encoding="utf-8"?>
<sst xmlns="http://schemas.openxmlformats.org/spreadsheetml/2006/main" count="1051" uniqueCount="554">
  <si>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</si>
  <si>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</si>
  <si>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</si>
  <si>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</si>
  <si>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</si>
  <si>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</si>
  <si>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</si>
  <si>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</si>
  <si>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</si>
  <si>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</si>
  <si>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</si>
  <si>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</si>
  <si>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</si>
  <si>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</si>
  <si>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</si>
  <si>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</si>
  <si>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</si>
  <si>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</si>
  <si>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</si>
  <si>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</si>
  <si>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</si>
  <si>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</si>
  <si>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</si>
  <si>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</si>
  <si>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</si>
  <si>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</si>
  <si>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</si>
  <si>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</si>
  <si>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</si>
  <si>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</si>
  <si>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</si>
  <si>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</si>
  <si>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</si>
  <si>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</si>
  <si>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</si>
  <si>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</si>
  <si>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</si>
  <si>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</si>
  <si>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</si>
  <si>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</si>
  <si>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</si>
  <si>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</si>
  <si>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</si>
  <si>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</si>
  <si>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</si>
  <si>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</si>
  <si>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</si>
  <si>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</si>
  <si>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</si>
  <si>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</si>
  <si>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</si>
  <si>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</si>
  <si>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</si>
  <si>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</si>
  <si>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</si>
  <si>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</si>
  <si>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</si>
  <si>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</si>
  <si>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</si>
  <si>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</si>
  <si>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</si>
  <si>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</si>
  <si>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</si>
  <si>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</si>
  <si>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</si>
  <si>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</si>
  <si>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</si>
  <si>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</si>
  <si>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</si>
  <si>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</si>
  <si>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</si>
  <si>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</si>
  <si>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</si>
  <si>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</si>
  <si>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</si>
  <si>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</si>
  <si>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</si>
  <si>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</si>
  <si>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</si>
  <si>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</si>
  <si>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</si>
  <si>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小田原市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</si>
  <si>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</si>
  <si>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</si>
  <si>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</si>
  <si>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</si>
  <si>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</si>
  <si>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</si>
  <si>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</si>
  <si>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</si>
  <si>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</si>
  <si>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</si>
  <si>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</si>
  <si>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</si>
  <si>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</si>
  <si>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</si>
  <si>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</si>
  <si>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</si>
  <si>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</si>
  <si>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</si>
  <si>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</si>
  <si>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</si>
  <si>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</si>
  <si>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</si>
  <si>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</si>
  <si>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</si>
  <si>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</si>
  <si>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</si>
  <si>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</si>
  <si>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</si>
  <si>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</si>
  <si>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</si>
  <si>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</si>
  <si>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</si>
  <si>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</si>
  <si>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</si>
  <si>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</si>
  <si>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</si>
  <si>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</si>
  <si>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</si>
  <si>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</si>
  <si>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</si>
  <si>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</si>
  <si>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</si>
  <si>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</si>
  <si>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</si>
  <si>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</si>
  <si>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</si>
  <si>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</si>
  <si>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</si>
  <si>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</si>
  <si>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</si>
  <si>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</si>
  <si>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</si>
  <si>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</si>
  <si>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</si>
  <si>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</si>
  <si>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</si>
  <si>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</si>
  <si>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</si>
  <si>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</si>
  <si>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</si>
  <si>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</si>
  <si>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</si>
  <si>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</si>
  <si>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</si>
  <si>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</si>
  <si>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</si>
  <si>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</si>
  <si>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</si>
  <si>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</si>
  <si>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</si>
  <si>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</si>
  <si>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</si>
  <si>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</si>
  <si>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</si>
  <si>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</si>
  <si>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</si>
  <si>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</si>
  <si>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</si>
  <si>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</si>
  <si>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</si>
  <si>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</si>
  <si>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</si>
  <si>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</si>
  <si>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</si>
  <si>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</si>
  <si>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</si>
  <si>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</si>
  <si>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</si>
  <si>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</si>
  <si>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</si>
  <si>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</si>
  <si>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</si>
  <si>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</si>
  <si>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</si>
  <si>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</si>
  <si>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</si>
  <si>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</si>
  <si>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</si>
  <si>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</si>
  <si>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</si>
  <si>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</si>
  <si>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</si>
  <si>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</si>
  <si>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</si>
  <si>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</si>
  <si>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</si>
  <si>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</si>
  <si>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</si>
  <si>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</si>
  <si>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</si>
  <si>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</si>
  <si>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神奈川県小田原市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</si>
  <si>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</si>
  <si>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</si>
  <si>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</si>
  <si>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</si>
  <si>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</si>
  <si>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</si>
  <si>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</si>
  <si>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</si>
  <si>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</si>
  <si>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</si>
  <si>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</si>
  <si>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</si>
  <si>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</si>
  <si>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</si>
  <si>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</si>
  <si>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</si>
  <si>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</si>
  <si>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</si>
  <si>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</si>
  <si>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</si>
  <si>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</si>
  <si>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</si>
  <si>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</si>
  <si>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</si>
  <si>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</si>
  <si>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</si>
  <si>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</si>
  <si>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</si>
  <si>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</si>
  <si>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</si>
  <si>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</si>
  <si>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</si>
  <si>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</si>
  <si>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</si>
  <si>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</si>
  <si>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</si>
  <si>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</si>
  <si>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</si>
  <si>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</si>
  <si>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</si>
  <si>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</si>
  <si>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</si>
  <si>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</si>
  <si>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</si>
  <si>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</si>
  <si>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</si>
  <si>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</si>
  <si>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</si>
  <si>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</si>
  <si>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</si>
  <si>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</si>
  <si>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</si>
  <si>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</si>
  <si>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</si>
  <si>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</si>
  <si>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</si>
  <si>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</si>
  <si>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</si>
  <si>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</si>
  <si>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</si>
  <si>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</si>
  <si>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</si>
  <si>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</si>
  <si>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</si>
  <si>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</si>
  <si>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</si>
  <si>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</si>
  <si>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</si>
  <si>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</si>
  <si>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</si>
  <si>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</si>
  <si>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</si>
  <si>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</si>
  <si>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</si>
  <si>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</si>
  <si>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</si>
  <si>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</si>
  <si>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</si>
  <si>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</si>
  <si>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</si>
  <si>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</si>
  <si>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</si>
  <si>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</si>
  <si>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</si>
  <si>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</si>
  <si>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</si>
  <si>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</si>
  <si>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</si>
  <si>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</si>
  <si>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</si>
  <si>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</si>
  <si>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</si>
  <si>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</si>
  <si>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</si>
  <si>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</si>
  <si>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</si>
  <si>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</si>
  <si>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</si>
  <si>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</si>
  <si>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</si>
  <si>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</si>
  <si>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</si>
  <si>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</si>
  <si>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</si>
  <si>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</si>
  <si>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</si>
  <si>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</si>
  <si>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</si>
  <si>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</si>
  <si>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</si>
  <si>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</si>
  <si>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</si>
  <si>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</si>
  <si>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</si>
  <si>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</si>
  <si>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</si>
  <si>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</si>
  <si>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</si>
  <si>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</si>
  <si>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</si>
  <si>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</si>
  <si>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</si>
  <si>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</si>
  <si>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</si>
  <si>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</si>
  <si>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</si>
  <si>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</si>
  <si>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</si>
  <si>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</si>
  <si>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</si>
  <si>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</si>
  <si>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</si>
  <si>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</si>
  <si>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</si>
  <si>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</si>
  <si>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</si>
  <si>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</si>
  <si>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</si>
  <si>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</si>
  <si>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</si>
  <si>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</si>
  <si>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</si>
  <si>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</si>
  <si>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</si>
  <si>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</si>
  <si>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</si>
  <si>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</si>
  <si>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</si>
  <si>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</si>
  <si>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神奈川県小田原市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</si>
  <si>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</si>
  <si>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</si>
  <si>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</si>
  <si>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</si>
  <si>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</si>
  <si>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</si>
  <si>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</si>
  <si>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</si>
  <si>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</si>
  <si>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</si>
  <si>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</si>
  <si>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</si>
  <si>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</si>
  <si>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</si>
  <si>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</si>
  <si>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</si>
  <si>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</si>
  <si>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</si>
  <si>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</si>
  <si>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</si>
  <si>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宿泊等施設事業特別会計</t>
    <phoneticPr fontId="5"/>
  </si>
  <si>
    <t>公共用地先行取得事業特別会計</t>
    <phoneticPr fontId="5"/>
  </si>
  <si>
    <t>広域消防事業特別会計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</si>
  <si>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</si>
  <si>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</si>
  <si>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</si>
  <si>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</si>
  <si>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</si>
  <si>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</si>
  <si>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</si>
  <si>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</si>
  <si>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</si>
  <si>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</si>
  <si>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</si>
  <si>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</si>
  <si>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</si>
  <si>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</si>
  <si>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国民健康保険診療施設事業特別会計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</si>
  <si>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</si>
  <si>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</si>
  <si>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</si>
  <si>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</si>
  <si>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</si>
  <si>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病院事業会計</t>
    <phoneticPr fontId="5"/>
  </si>
  <si>
    <t>小田原城天守閣事業特別会計</t>
    <phoneticPr fontId="5"/>
  </si>
  <si>
    <t>法非適用企業</t>
    <phoneticPr fontId="5"/>
  </si>
  <si>
    <t>下水道事業特別会計</t>
    <phoneticPr fontId="5"/>
  </si>
  <si>
    <t>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</si>
  <si>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</si>
  <si>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</si>
  <si>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</si>
  <si>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</si>
  <si>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</si>
  <si>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</si>
  <si>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</si>
  <si>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</si>
  <si>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</si>
  <si>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</si>
  <si>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</si>
  <si>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</si>
  <si>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</si>
  <si>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</si>
  <si>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</si>
  <si>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</si>
  <si>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</si>
  <si>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</si>
  <si>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</si>
  <si>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</si>
  <si>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</si>
  <si>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</si>
  <si>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</si>
  <si>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</si>
  <si>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</si>
  <si>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</si>
  <si>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</si>
  <si>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</si>
  <si>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</si>
  <si>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</si>
  <si>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</si>
  <si>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</si>
  <si>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</si>
  <si>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</si>
  <si>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</si>
  <si>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</si>
  <si>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</si>
  <si>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</si>
  <si>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</si>
  <si>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</si>
  <si>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</si>
  <si>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</si>
  <si>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</si>
  <si>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</si>
  <si>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</si>
  <si>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</si>
  <si>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</si>
  <si>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</si>
  <si>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</si>
  <si>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</si>
  <si>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</si>
  <si>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</si>
  <si>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</si>
  <si>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</si>
  <si>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</si>
  <si>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</si>
  <si>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</si>
  <si>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</si>
  <si>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</si>
  <si>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</si>
  <si>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</si>
  <si>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</si>
  <si>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</si>
  <si>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</si>
  <si>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</si>
  <si>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</si>
  <si>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</si>
  <si>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</si>
  <si>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</si>
  <si>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</si>
  <si>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</si>
  <si>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</si>
  <si>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</si>
  <si>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</si>
  <si>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</si>
  <si>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</si>
  <si>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</si>
  <si>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</si>
  <si>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</si>
  <si>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</si>
  <si>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</si>
  <si>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</si>
  <si>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</si>
  <si>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</si>
  <si>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</si>
  <si>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</si>
  <si>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</si>
  <si>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</si>
  <si>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</si>
  <si>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</si>
  <si>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</si>
  <si>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</si>
  <si>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</si>
  <si>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</si>
  <si>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</si>
  <si>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</si>
  <si>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</si>
  <si>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</si>
  <si>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</si>
  <si>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</si>
  <si>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</si>
  <si>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</si>
  <si>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</si>
  <si>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</si>
  <si>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</si>
  <si>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</si>
  <si>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</si>
  <si>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</si>
  <si>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</si>
  <si>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</si>
  <si>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</si>
  <si>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</si>
  <si>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</si>
  <si>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</si>
  <si>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</si>
  <si>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</si>
  <si>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</si>
  <si>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</si>
  <si>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</si>
  <si>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</si>
  <si>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</si>
  <si>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</si>
  <si>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</si>
  <si>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</si>
  <si>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</si>
  <si>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</si>
  <si>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</si>
  <si>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</si>
  <si>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</si>
  <si>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</si>
  <si>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</si>
  <si>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</si>
  <si>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</si>
  <si>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</si>
  <si>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</si>
  <si>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病院事業会計</t>
  </si>
  <si>
    <t>国民健康保険事業特別会計</t>
  </si>
  <si>
    <t>競輪事業特別会計</t>
  </si>
  <si>
    <t>下水道事業特別会計</t>
  </si>
  <si>
    <t>宿泊等施設事業特別会計</t>
  </si>
  <si>
    <t>後期高齢者医療事業特別会計</t>
  </si>
  <si>
    <t>その他会計（赤字）</t>
  </si>
  <si>
    <t>その他会計（黒字）</t>
  </si>
  <si>
    <t>-</t>
    <phoneticPr fontId="2"/>
  </si>
  <si>
    <t>小田原市土地開発公社</t>
    <rPh sb="0" eb="4">
      <t>オダワラシ</t>
    </rPh>
    <rPh sb="4" eb="6">
      <t>トチ</t>
    </rPh>
    <rPh sb="6" eb="8">
      <t>カイハツ</t>
    </rPh>
    <rPh sb="8" eb="10">
      <t>コウシャ</t>
    </rPh>
    <phoneticPr fontId="2"/>
  </si>
  <si>
    <t>財団法人　小田原市学校建設公社</t>
    <rPh sb="0" eb="2">
      <t>ザイダン</t>
    </rPh>
    <rPh sb="2" eb="4">
      <t>ホウジン</t>
    </rPh>
    <rPh sb="5" eb="9">
      <t>オダワラシ</t>
    </rPh>
    <rPh sb="9" eb="11">
      <t>ガッコウ</t>
    </rPh>
    <rPh sb="11" eb="13">
      <t>ケンセツ</t>
    </rPh>
    <rPh sb="13" eb="15">
      <t>コウシャ</t>
    </rPh>
    <phoneticPr fontId="2"/>
  </si>
  <si>
    <t>財団法人　小田原市体育協会</t>
    <rPh sb="5" eb="9">
      <t>オダワラシ</t>
    </rPh>
    <rPh sb="9" eb="11">
      <t>タイイク</t>
    </rPh>
    <rPh sb="11" eb="13">
      <t>キョウカイ</t>
    </rPh>
    <phoneticPr fontId="2"/>
  </si>
  <si>
    <t>財団法人　小田原市公益事業協会</t>
    <rPh sb="5" eb="9">
      <t>オダワラシ</t>
    </rPh>
    <rPh sb="9" eb="11">
      <t>コウエキ</t>
    </rPh>
    <rPh sb="11" eb="13">
      <t>ジギョウ</t>
    </rPh>
    <rPh sb="13" eb="15">
      <t>キョウカイ</t>
    </rPh>
    <phoneticPr fontId="2"/>
  </si>
  <si>
    <t>株式会社　小田原水道サービスセンター</t>
    <rPh sb="0" eb="4">
      <t>カブシキガイシャ</t>
    </rPh>
    <rPh sb="5" eb="8">
      <t>オダワラ</t>
    </rPh>
    <rPh sb="8" eb="10">
      <t>スイドウ</t>
    </rPh>
    <phoneticPr fontId="2"/>
  </si>
  <si>
    <t>公益財団法人　かながわ海岸美化財団</t>
    <rPh sb="0" eb="2">
      <t>コウエキ</t>
    </rPh>
    <rPh sb="2" eb="4">
      <t>ザイダン</t>
    </rPh>
    <rPh sb="4" eb="6">
      <t>ホウジン</t>
    </rPh>
    <rPh sb="11" eb="15">
      <t>カイガンビカ</t>
    </rPh>
    <rPh sb="15" eb="17">
      <t>ザイダン</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</si>
  <si>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</si>
  <si>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t>
    <rPh sb="16" eb="18">
      <t>コウキ</t>
    </rPh>
    <rPh sb="18" eb="21">
      <t>コウレイシャ</t>
    </rPh>
    <rPh sb="21" eb="23">
      <t>イリョウ</t>
    </rPh>
    <phoneticPr fontId="2"/>
  </si>
  <si>
    <t>小田原市外二ケ市町組合</t>
    <rPh sb="0" eb="3">
      <t>オダワラ</t>
    </rPh>
    <rPh sb="3" eb="5">
      <t>シガイ</t>
    </rPh>
    <rPh sb="5" eb="6">
      <t>ニ</t>
    </rPh>
    <rPh sb="7" eb="8">
      <t>シ</t>
    </rPh>
    <rPh sb="8" eb="9">
      <t>マチ</t>
    </rPh>
    <rPh sb="9" eb="11">
      <t>クミアイ</t>
    </rPh>
    <phoneticPr fontId="2"/>
  </si>
  <si>
    <t>南足柄市外五ケ市町組合</t>
    <rPh sb="0" eb="1">
      <t>ミナミ</t>
    </rPh>
    <rPh sb="1" eb="3">
      <t>アシガラ</t>
    </rPh>
    <rPh sb="3" eb="5">
      <t>シガイ</t>
    </rPh>
    <rPh sb="5" eb="6">
      <t>ゴ</t>
    </rPh>
    <rPh sb="7" eb="8">
      <t>シ</t>
    </rPh>
    <rPh sb="8" eb="9">
      <t>マチ</t>
    </rPh>
    <rPh sb="9" eb="11">
      <t>クミアイ</t>
    </rPh>
    <phoneticPr fontId="2"/>
  </si>
  <si>
    <t>南足柄市外二ケ市町組合</t>
    <rPh sb="0" eb="1">
      <t>ミナミ</t>
    </rPh>
    <rPh sb="1" eb="3">
      <t>アシガラ</t>
    </rPh>
    <rPh sb="3" eb="5">
      <t>シガイ</t>
    </rPh>
    <rPh sb="5" eb="6">
      <t>ニ</t>
    </rPh>
    <rPh sb="7" eb="8">
      <t>シ</t>
    </rPh>
    <rPh sb="8" eb="9">
      <t>マチ</t>
    </rPh>
    <rPh sb="9" eb="11">
      <t>クミアイ</t>
    </rPh>
    <phoneticPr fontId="2"/>
  </si>
  <si>
    <t>箱根町外二ケ市町組合</t>
    <rPh sb="0" eb="3">
      <t>ハコネマチ</t>
    </rPh>
    <rPh sb="3" eb="4">
      <t>ソト</t>
    </rPh>
    <rPh sb="4" eb="5">
      <t>ニ</t>
    </rPh>
    <rPh sb="6" eb="7">
      <t>シ</t>
    </rPh>
    <rPh sb="7" eb="8">
      <t>マチ</t>
    </rPh>
    <rPh sb="8" eb="10">
      <t>クミアイ</t>
    </rPh>
    <phoneticPr fontId="2"/>
  </si>
  <si>
    <t>南足柄市外四ケ市町組合</t>
    <rPh sb="0" eb="1">
      <t>ミナミ</t>
    </rPh>
    <rPh sb="1" eb="3">
      <t>アシガラ</t>
    </rPh>
    <rPh sb="3" eb="5">
      <t>シガイ</t>
    </rPh>
    <rPh sb="5" eb="6">
      <t>ヨン</t>
    </rPh>
    <rPh sb="7" eb="8">
      <t>シ</t>
    </rPh>
    <rPh sb="8" eb="9">
      <t>マチ</t>
    </rPh>
    <rPh sb="9" eb="11">
      <t>クミアイ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</si>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</sst>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25687</c:v>
                </c:pt>
                <c:pt idx="1">
                  <c:v>23500</c:v>
                </c:pt>
                <c:pt idx="2">
                  <c:v>25951</c:v>
                </c:pt>
                <c:pt idx="3">
                  <c:v>29154</c:v>
                </c:pt>
                <c:pt idx="4">
                  <c:v>37353</c:v>
                </c:pt>
              </c:numCache>
            </c:numRef>
          </c:val>
          <c:smooth val="0"/>
        </c:ser>
        <c:dLbls>
          <c:showLegendKey val="0"/>
          <c:showVal val="0"/>
          <c:showCatName val="0"/>
          <c:showSerName val="0"/>
          <c:showPercent val="0"/>
          <c:showBubbleSize val="0"/>
        </c:dLbls>
        <c:marker val="1"/>
        <c:smooth val="0"/>
        <c:axId val="238602944"/>
        <c:axId val="425242656"/>
      </c:lineChart>
      <c:catAx>
        <c:axId val="238602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242656"/>
        <c:crosses val="autoZero"/>
        <c:auto val="1"/>
        <c:lblAlgn val="ctr"/>
        <c:lblOffset val="100"/>
        <c:tickLblSkip val="1"/>
        <c:tickMarkSkip val="1"/>
        <c:noMultiLvlLbl val="0"/>
      </c:catAx>
      <c:valAx>
        <c:axId val="42524265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60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6.59</c:v>
                </c:pt>
                <c:pt idx="1">
                  <c:v>7.88</c:v>
                </c:pt>
                <c:pt idx="2">
                  <c:v>8.43</c:v>
                </c:pt>
                <c:pt idx="3">
                  <c:v>10.039999999999999</c:v>
                </c:pt>
                <c:pt idx="4">
                  <c:v>9.7100000000000009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5.2</c:v>
                </c:pt>
                <c:pt idx="1">
                  <c:v>5.85</c:v>
                </c:pt>
                <c:pt idx="2">
                  <c:v>7.21</c:v>
                </c:pt>
                <c:pt idx="3">
                  <c:v>8.3000000000000007</c:v>
                </c:pt>
                <c:pt idx="4">
                  <c:v>10.06</c:v>
                </c:pt>
              </c:numCache>
            </c:numRef>
          </c:val>
        </c:ser>
        <c:dLbls>
          <c:showLegendKey val="0"/>
          <c:showVal val="0"/>
          <c:showCatName val="0"/>
          <c:showSerName val="0"/>
          <c:showPercent val="0"/>
          <c:showBubbleSize val="0"/>
        </c:dLbls>
        <c:gapWidth val="250"/>
        <c:overlap val="100"/>
        <c:axId val="425243440"/>
        <c:axId val="425243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2.23</c:v>
                </c:pt>
                <c:pt idx="1">
                  <c:v>1.72</c:v>
                </c:pt>
                <c:pt idx="2">
                  <c:v>1.95</c:v>
                </c:pt>
                <c:pt idx="3">
                  <c:v>2.38</c:v>
                </c:pt>
                <c:pt idx="4">
                  <c:v>1.66</c:v>
                </c:pt>
              </c:numCache>
            </c:numRef>
          </c:val>
          <c:smooth val="0"/>
        </c:ser>
        <c:dLbls>
          <c:showLegendKey val="0"/>
          <c:showVal val="0"/>
          <c:showCatName val="0"/>
          <c:showSerName val="0"/>
          <c:showPercent val="0"/>
          <c:showBubbleSize val="0"/>
        </c:dLbls>
        <c:marker val="1"/>
        <c:smooth val="0"/>
        <c:axId val="425243440"/>
        <c:axId val="425243832"/>
      </c:lineChart>
      <c:catAx>
        <c:axId val="42524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243832"/>
        <c:crosses val="autoZero"/>
        <c:auto val="1"/>
        <c:lblAlgn val="ctr"/>
        <c:lblOffset val="100"/>
        <c:tickLblSkip val="1"/>
        <c:tickMarkSkip val="1"/>
        <c:noMultiLvlLbl val="0"/>
      </c:catAx>
      <c:valAx>
        <c:axId val="425243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4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0.22</c:v>
                </c:pt>
                <c:pt idx="2">
                  <c:v>#N/A</c:v>
                </c:pt>
                <c:pt idx="3">
                  <c:v>0.12</c:v>
                </c:pt>
                <c:pt idx="4">
                  <c:v>#N/A</c:v>
                </c:pt>
                <c:pt idx="5">
                  <c:v>0.15</c:v>
                </c:pt>
                <c:pt idx="6">
                  <c:v>#N/A</c:v>
                </c:pt>
                <c:pt idx="7">
                  <c:v>0.17</c:v>
                </c:pt>
                <c:pt idx="8">
                  <c:v>#N/A</c:v>
                </c:pt>
                <c:pt idx="9">
                  <c:v>0.21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0.72</c:v>
                </c:pt>
                <c:pt idx="2">
                  <c:v>#N/A</c:v>
                </c:pt>
                <c:pt idx="3">
                  <c:v>0.13</c:v>
                </c:pt>
                <c:pt idx="4">
                  <c:v>#N/A</c:v>
                </c:pt>
                <c:pt idx="5">
                  <c:v>0.08</c:v>
                </c:pt>
                <c:pt idx="6">
                  <c:v>#N/A</c:v>
                </c:pt>
                <c:pt idx="7">
                  <c:v>0.13</c:v>
                </c:pt>
                <c:pt idx="8">
                  <c:v>#N/A</c:v>
                </c:pt>
                <c:pt idx="9">
                  <c:v>0.12</c:v>
                </c:pt>
              </c:numCache>
            </c:numRef>
          </c:val>
        </c:ser>
        <c:ser>
          <c:idx val="3"/>
          <c:order val="3"/>
          <c:tx>
            <c:strRef>
              <c:f>データシート!$A$30</c:f>
              <c:strCache>
                <c:ptCount val="1"/>
                <c:pt idx="0">
                  <c:v>宿泊等施設事業特別会計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0.09</c:v>
                </c:pt>
                <c:pt idx="4">
                  <c:v>#N/A</c:v>
                </c:pt>
                <c:pt idx="5">
                  <c:v>0.15</c:v>
                </c:pt>
                <c:pt idx="6">
                  <c:v>#N/A</c:v>
                </c:pt>
                <c:pt idx="7">
                  <c:v>0.44</c:v>
                </c:pt>
                <c:pt idx="8">
                  <c:v>#N/A</c:v>
                </c:pt>
                <c:pt idx="9">
                  <c:v>0.22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0.34</c:v>
                </c:pt>
                <c:pt idx="2">
                  <c:v>#N/A</c:v>
                </c:pt>
                <c:pt idx="3">
                  <c:v>0.36</c:v>
                </c:pt>
                <c:pt idx="4">
                  <c:v>#N/A</c:v>
                </c:pt>
                <c:pt idx="5">
                  <c:v>0.39</c:v>
                </c:pt>
                <c:pt idx="6">
                  <c:v>#N/A</c:v>
                </c:pt>
                <c:pt idx="7">
                  <c:v>0.54</c:v>
                </c:pt>
                <c:pt idx="8">
                  <c:v>#N/A</c:v>
                </c:pt>
                <c:pt idx="9">
                  <c:v>0.55000000000000004</c:v>
                </c:pt>
              </c:numCache>
            </c:numRef>
          </c:val>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0.77</c:v>
                </c:pt>
                <c:pt idx="2">
                  <c:v>#N/A</c:v>
                </c:pt>
                <c:pt idx="3">
                  <c:v>0.56000000000000005</c:v>
                </c:pt>
                <c:pt idx="4">
                  <c:v>#N/A</c:v>
                </c:pt>
                <c:pt idx="5">
                  <c:v>0.97</c:v>
                </c:pt>
                <c:pt idx="6">
                  <c:v>#N/A</c:v>
                </c:pt>
                <c:pt idx="7">
                  <c:v>0.51</c:v>
                </c:pt>
                <c:pt idx="8">
                  <c:v>#N/A</c:v>
                </c:pt>
                <c:pt idx="9">
                  <c:v>0.93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0.34</c:v>
                </c:pt>
                <c:pt idx="2">
                  <c:v>#N/A</c:v>
                </c:pt>
                <c:pt idx="3">
                  <c:v>0.59</c:v>
                </c:pt>
                <c:pt idx="4">
                  <c:v>#N/A</c:v>
                </c:pt>
                <c:pt idx="5">
                  <c:v>0.98</c:v>
                </c:pt>
                <c:pt idx="6">
                  <c:v>#N/A</c:v>
                </c:pt>
                <c:pt idx="7">
                  <c:v>0.16</c:v>
                </c:pt>
                <c:pt idx="8">
                  <c:v>#N/A</c:v>
                </c:pt>
                <c:pt idx="9">
                  <c:v>1.2</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1.66</c:v>
                </c:pt>
                <c:pt idx="2">
                  <c:v>#N/A</c:v>
                </c:pt>
                <c:pt idx="3">
                  <c:v>3.64</c:v>
                </c:pt>
                <c:pt idx="4">
                  <c:v>#N/A</c:v>
                </c:pt>
                <c:pt idx="5">
                  <c:v>4.0999999999999996</c:v>
                </c:pt>
                <c:pt idx="6">
                  <c:v>#N/A</c:v>
                </c:pt>
                <c:pt idx="7">
                  <c:v>4.63</c:v>
                </c:pt>
                <c:pt idx="8">
                  <c:v>#N/A</c:v>
                </c:pt>
                <c:pt idx="9">
                  <c:v>5.17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6.77</c:v>
                </c:pt>
                <c:pt idx="2">
                  <c:v>#N/A</c:v>
                </c:pt>
                <c:pt idx="3">
                  <c:v>5.48</c:v>
                </c:pt>
                <c:pt idx="4">
                  <c:v>#N/A</c:v>
                </c:pt>
                <c:pt idx="5">
                  <c:v>6.27</c:v>
                </c:pt>
                <c:pt idx="6">
                  <c:v>#N/A</c:v>
                </c:pt>
                <c:pt idx="7">
                  <c:v>7.49</c:v>
                </c:pt>
                <c:pt idx="8">
                  <c:v>#N/A</c:v>
                </c:pt>
                <c:pt idx="9">
                  <c:v>7.12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6.53</c:v>
                </c:pt>
                <c:pt idx="2">
                  <c:v>#N/A</c:v>
                </c:pt>
                <c:pt idx="3">
                  <c:v>7.79</c:v>
                </c:pt>
                <c:pt idx="4">
                  <c:v>#N/A</c:v>
                </c:pt>
                <c:pt idx="5">
                  <c:v>8.2799999999999994</c:v>
                </c:pt>
                <c:pt idx="6">
                  <c:v>#N/A</c:v>
                </c:pt>
                <c:pt idx="7">
                  <c:v>9.6</c:v>
                </c:pt>
                <c:pt idx="8">
                  <c:v>#N/A</c:v>
                </c:pt>
                <c:pt idx="9">
                  <c:v>9.48</c:v>
                </c:pt>
              </c:numCache>
            </c:numRef>
          </c:val>
        </c:ser>
        <c:dLbls>
          <c:showLegendKey val="0"/>
          <c:showVal val="0"/>
          <c:showCatName val="0"/>
          <c:showSerName val="0"/>
          <c:showPercent val="0"/>
          <c:showBubbleSize val="0"/>
        </c:dLbls>
        <c:gapWidth val="150"/>
        <c:overlap val="100"/>
        <c:axId val="425244616"/>
        <c:axId val="425245008"/>
      </c:barChart>
      <c:catAx>
        <c:axId val="42524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245008"/>
        <c:crosses val="autoZero"/>
        <c:auto val="1"/>
        <c:lblAlgn val="ctr"/>
        <c:lblOffset val="100"/>
        <c:tickLblSkip val="1"/>
        <c:tickMarkSkip val="1"/>
        <c:noMultiLvlLbl val="0"/>
      </c:catAx>
      <c:valAx>
        <c:axId val="42524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44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6115</c:v>
                </c:pt>
                <c:pt idx="5">
                  <c:v>6778</c:v>
                </c:pt>
                <c:pt idx="8">
                  <c:v>6713</c:v>
                </c:pt>
                <c:pt idx="11">
                  <c:v>6586</c:v>
                </c:pt>
                <c:pt idx="14">
                  <c:v>6562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393</c:v>
                </c:pt>
                <c:pt idx="3">
                  <c:v>365</c:v>
                </c:pt>
                <c:pt idx="6">
                  <c:v>576</c:v>
                </c:pt>
                <c:pt idx="9">
                  <c:v>539</c:v>
                </c:pt>
                <c:pt idx="12">
                  <c:v>560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3159</c:v>
                </c:pt>
                <c:pt idx="3">
                  <c:v>3038</c:v>
                </c:pt>
                <c:pt idx="6">
                  <c:v>2581</c:v>
                </c:pt>
                <c:pt idx="9">
                  <c:v>2499</c:v>
                </c:pt>
                <c:pt idx="12">
                  <c:v>2149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6341</c:v>
                </c:pt>
                <c:pt idx="3">
                  <c:v>6650</c:v>
                </c:pt>
                <c:pt idx="6">
                  <c:v>6472</c:v>
                </c:pt>
                <c:pt idx="9">
                  <c:v>6172</c:v>
                </c:pt>
                <c:pt idx="12">
                  <c:v>6132</c:v>
                </c:pt>
              </c:numCache>
            </c:numRef>
          </c:val>
        </c:ser>
        <c:dLbls>
          <c:showLegendKey val="0"/>
          <c:showVal val="0"/>
          <c:showCatName val="0"/>
          <c:showSerName val="0"/>
          <c:showPercent val="0"/>
          <c:showBubbleSize val="0"/>
        </c:dLbls>
        <c:gapWidth val="100"/>
        <c:overlap val="100"/>
        <c:axId val="425247360"/>
        <c:axId val="425247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3778</c:v>
                </c:pt>
                <c:pt idx="2">
                  <c:v>#N/A</c:v>
                </c:pt>
                <c:pt idx="3">
                  <c:v>#N/A</c:v>
                </c:pt>
                <c:pt idx="4">
                  <c:v>3275</c:v>
                </c:pt>
                <c:pt idx="5">
                  <c:v>#N/A</c:v>
                </c:pt>
                <c:pt idx="6">
                  <c:v>#N/A</c:v>
                </c:pt>
                <c:pt idx="7">
                  <c:v>2916</c:v>
                </c:pt>
                <c:pt idx="8">
                  <c:v>#N/A</c:v>
                </c:pt>
                <c:pt idx="9">
                  <c:v>#N/A</c:v>
                </c:pt>
                <c:pt idx="10">
                  <c:v>2624</c:v>
                </c:pt>
                <c:pt idx="11">
                  <c:v>#N/A</c:v>
                </c:pt>
                <c:pt idx="12">
                  <c:v>#N/A</c:v>
                </c:pt>
                <c:pt idx="13">
                  <c:v>2279</c:v>
                </c:pt>
                <c:pt idx="14">
                  <c:v>#N/A</c:v>
                </c:pt>
              </c:numCache>
            </c:numRef>
          </c:val>
          <c:smooth val="0"/>
        </c:ser>
        <c:dLbls>
          <c:showLegendKey val="0"/>
          <c:showVal val="0"/>
          <c:showCatName val="0"/>
          <c:showSerName val="0"/>
          <c:showPercent val="0"/>
          <c:showBubbleSize val="0"/>
        </c:dLbls>
        <c:marker val="1"/>
        <c:smooth val="0"/>
        <c:axId val="425247360"/>
        <c:axId val="425247752"/>
      </c:lineChart>
      <c:catAx>
        <c:axId val="42524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247752"/>
        <c:crosses val="autoZero"/>
        <c:auto val="1"/>
        <c:lblAlgn val="ctr"/>
        <c:lblOffset val="100"/>
        <c:tickLblSkip val="1"/>
        <c:tickMarkSkip val="1"/>
        <c:noMultiLvlLbl val="0"/>
      </c:catAx>
      <c:valAx>
        <c:axId val="425247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4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55754</c:v>
                </c:pt>
                <c:pt idx="5">
                  <c:v>55023</c:v>
                </c:pt>
                <c:pt idx="8">
                  <c:v>56069</c:v>
                </c:pt>
                <c:pt idx="11">
                  <c:v>55797</c:v>
                </c:pt>
                <c:pt idx="14">
                  <c:v>55173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19345</c:v>
                </c:pt>
                <c:pt idx="5">
                  <c:v>19193</c:v>
                </c:pt>
                <c:pt idx="8">
                  <c:v>18662</c:v>
                </c:pt>
                <c:pt idx="11">
                  <c:v>19465</c:v>
                </c:pt>
                <c:pt idx="14">
                  <c:v>18760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6238</c:v>
                </c:pt>
                <c:pt idx="5">
                  <c:v>7121</c:v>
                </c:pt>
                <c:pt idx="8">
                  <c:v>7948</c:v>
                </c:pt>
                <c:pt idx="11">
                  <c:v>8818</c:v>
                </c:pt>
                <c:pt idx="14">
                  <c:v>9786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1050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10439</c:v>
                </c:pt>
                <c:pt idx="3">
                  <c:v>9649</c:v>
                </c:pt>
                <c:pt idx="6">
                  <c:v>10094</c:v>
                </c:pt>
                <c:pt idx="9">
                  <c:v>10896</c:v>
                </c:pt>
                <c:pt idx="12">
                  <c:v>10935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33363</c:v>
                </c:pt>
                <c:pt idx="3">
                  <c:v>30782</c:v>
                </c:pt>
                <c:pt idx="6">
                  <c:v>27924</c:v>
                </c:pt>
                <c:pt idx="9">
                  <c:v>25504</c:v>
                </c:pt>
                <c:pt idx="12">
                  <c:v>23072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14442</c:v>
                </c:pt>
                <c:pt idx="3">
                  <c:v>13613</c:v>
                </c:pt>
                <c:pt idx="6">
                  <c:v>13479</c:v>
                </c:pt>
                <c:pt idx="9">
                  <c:v>12074</c:v>
                </c:pt>
                <c:pt idx="12">
                  <c:v>10284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51312</c:v>
                </c:pt>
                <c:pt idx="3">
                  <c:v>49433</c:v>
                </c:pt>
                <c:pt idx="6">
                  <c:v>47624</c:v>
                </c:pt>
                <c:pt idx="9">
                  <c:v>47578</c:v>
                </c:pt>
                <c:pt idx="12">
                  <c:v>47902</c:v>
                </c:pt>
              </c:numCache>
            </c:numRef>
          </c:val>
        </c:ser>
        <c:dLbls>
          <c:showLegendKey val="0"/>
          <c:showVal val="0"/>
          <c:showCatName val="0"/>
          <c:showSerName val="0"/>
          <c:showPercent val="0"/>
          <c:showBubbleSize val="0"/>
        </c:dLbls>
        <c:gapWidth val="100"/>
        <c:overlap val="100"/>
        <c:axId val="425248928"/>
        <c:axId val="425249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29269</c:v>
                </c:pt>
                <c:pt idx="2">
                  <c:v>#N/A</c:v>
                </c:pt>
                <c:pt idx="3">
                  <c:v>#N/A</c:v>
                </c:pt>
                <c:pt idx="4">
                  <c:v>22139</c:v>
                </c:pt>
                <c:pt idx="5">
                  <c:v>#N/A</c:v>
                </c:pt>
                <c:pt idx="6">
                  <c:v>#N/A</c:v>
                </c:pt>
                <c:pt idx="7">
                  <c:v>16443</c:v>
                </c:pt>
                <c:pt idx="8">
                  <c:v>#N/A</c:v>
                </c:pt>
                <c:pt idx="9">
                  <c:v>#N/A</c:v>
                </c:pt>
                <c:pt idx="10">
                  <c:v>11972</c:v>
                </c:pt>
                <c:pt idx="11">
                  <c:v>#N/A</c:v>
                </c:pt>
                <c:pt idx="12">
                  <c:v>#N/A</c:v>
                </c:pt>
                <c:pt idx="13">
                  <c:v>8474</c:v>
                </c:pt>
                <c:pt idx="14">
                  <c:v>#N/A</c:v>
                </c:pt>
              </c:numCache>
            </c:numRef>
          </c:val>
          <c:smooth val="0"/>
        </c:ser>
        <c:dLbls>
          <c:showLegendKey val="0"/>
          <c:showVal val="0"/>
          <c:showCatName val="0"/>
          <c:showSerName val="0"/>
          <c:showPercent val="0"/>
          <c:showBubbleSize val="0"/>
        </c:dLbls>
        <c:marker val="1"/>
        <c:smooth val="0"/>
        <c:axId val="425248928"/>
        <c:axId val="425249320"/>
      </c:lineChart>
      <c:catAx>
        <c:axId val="42524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249320"/>
        <c:crosses val="autoZero"/>
        <c:auto val="1"/>
        <c:lblAlgn val="ctr"/>
        <c:lblOffset val="100"/>
        <c:tickLblSkip val="1"/>
        <c:tickMarkSkip val="1"/>
        <c:noMultiLvlLbl val="0"/>
      </c:catAx>
      <c:valAx>
        <c:axId val="425249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4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196,493
194,705
114.09
67,087,578
63,240,069
3,592,345
37,003,962
47,890,373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25.9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人口減少や地価下落による影響等のため市税収入が減少する一方、扶助費や後期高齢者医療事業特別会計への繰出等、福祉関係経費の増加により、単年度指数は、平成</a:t>
          </a:r>
          <a:r>
            <a:rPr kumimoji="1" lang="en-US" altLang="ja-JP" sz="1300">
              <a:latin typeface="ＭＳ Ｐゴシック"/>
            </a:rPr>
            <a:t>20</a:t>
          </a:r>
          <a:r>
            <a:rPr kumimoji="1" lang="ja-JP" altLang="en-US" sz="1300">
              <a:latin typeface="ＭＳ Ｐゴシック"/>
            </a:rPr>
            <a:t>年度をピークに低下傾向にあったが、景気回復による市税収入が上向いたことにより、平成</a:t>
          </a:r>
          <a:r>
            <a:rPr kumimoji="1" lang="en-US" altLang="ja-JP" sz="1300">
              <a:latin typeface="ＭＳ Ｐゴシック"/>
            </a:rPr>
            <a:t>25</a:t>
          </a:r>
          <a:r>
            <a:rPr kumimoji="1" lang="ja-JP" altLang="en-US" sz="1300">
              <a:latin typeface="ＭＳ Ｐゴシック"/>
            </a:rPr>
            <a:t>年度は前年度を上回る</a:t>
          </a:r>
          <a:r>
            <a:rPr kumimoji="1" lang="en-US" altLang="ja-JP" sz="1300">
              <a:latin typeface="ＭＳ Ｐゴシック"/>
            </a:rPr>
            <a:t>0.949</a:t>
          </a:r>
          <a:r>
            <a:rPr kumimoji="1" lang="ja-JP" altLang="en-US" sz="1300">
              <a:latin typeface="ＭＳ Ｐゴシック"/>
            </a:rPr>
            <a:t>となった。</a:t>
          </a:r>
          <a:r>
            <a:rPr kumimoji="1" lang="en-US" altLang="ja-JP" sz="1300">
              <a:latin typeface="ＭＳ Ｐゴシック"/>
            </a:rPr>
            <a:t>3</a:t>
          </a:r>
          <a:r>
            <a:rPr kumimoji="1" lang="ja-JP" altLang="en-US" sz="1300">
              <a:latin typeface="ＭＳ Ｐゴシック"/>
            </a:rPr>
            <a:t>ヵ年平均においては</a:t>
          </a:r>
          <a:r>
            <a:rPr kumimoji="1" lang="en-US" altLang="ja-JP" sz="1300">
              <a:latin typeface="ＭＳ Ｐゴシック"/>
            </a:rPr>
            <a:t>0.95</a:t>
          </a:r>
          <a:r>
            <a:rPr kumimoji="1" lang="ja-JP" altLang="en-US" sz="1300">
              <a:latin typeface="ＭＳ Ｐゴシック"/>
            </a:rPr>
            <a:t>と</a:t>
          </a:r>
          <a:r>
            <a:rPr kumimoji="1" lang="en-US" altLang="ja-JP" sz="1300">
              <a:latin typeface="ＭＳ Ｐゴシック"/>
            </a:rPr>
            <a:t>1.00</a:t>
          </a:r>
          <a:r>
            <a:rPr kumimoji="1" lang="ja-JP" altLang="en-US" sz="1300">
              <a:latin typeface="ＭＳ Ｐゴシック"/>
            </a:rPr>
            <a:t>を下回った。今後とも、事業の見直しによる歳出削減と歳入の確保に努め、財政基盤の強化を図る。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148167</xdr:rowOff>
    </xdr:to>
    <xdr:cxnSp macro="">
      <xdr:nvCxnSpPr>
        <xdr:cNvPr id="71" name="直線コネクタ 70"/>
        <xdr:cNvCxnSpPr/>
      </xdr:nvCxnSpPr>
      <xdr:spPr>
        <a:xfrm>
          <a:off x="3225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38</xdr:row>
      <xdr:rowOff>67733</xdr:rowOff>
    </xdr:to>
    <xdr:cxnSp macro="">
      <xdr:nvCxnSpPr>
        <xdr:cNvPr id="74" name="直線コネクタ 73"/>
        <xdr:cNvCxnSpPr/>
      </xdr:nvCxnSpPr>
      <xdr:spPr>
        <a:xfrm>
          <a:off x="2336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58208</xdr:rowOff>
    </xdr:from>
    <xdr:to>
      <xdr:col>3</xdr:col>
      <xdr:colOff>279400</xdr:colOff>
      <xdr:row>37</xdr:row>
      <xdr:rowOff>158750</xdr:rowOff>
    </xdr:to>
    <xdr:cxnSp macro="">
      <xdr:nvCxnSpPr>
        <xdr:cNvPr id="77" name="直線コネクタ 76"/>
        <xdr:cNvCxnSpPr/>
      </xdr:nvCxnSpPr>
      <xdr:spPr>
        <a:xfrm>
          <a:off x="1447800" y="640185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3" name="円/楕円 92"/>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4" name="テキスト ボックス 93"/>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5" name="円/楕円 94"/>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6" name="テキスト ボックス 95"/>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扶助費の増加傾向が続く中、公債費等の削減により、経常的経費の割合が減少したことから、比率が</a:t>
          </a:r>
          <a:r>
            <a:rPr kumimoji="1" lang="en-US" altLang="ja-JP" sz="1300">
              <a:latin typeface="ＭＳ Ｐゴシック"/>
            </a:rPr>
            <a:t>1.2</a:t>
          </a:r>
          <a:r>
            <a:rPr kumimoji="1" lang="ja-JP" altLang="en-US" sz="1300">
              <a:latin typeface="ＭＳ Ｐゴシック"/>
            </a:rPr>
            <a:t>ポイント改善し、県平均及び全国平均より低い比率となった。今後とも経常的経費の削減に努める。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116840</xdr:rowOff>
    </xdr:to>
    <xdr:cxnSp macro="">
      <xdr:nvCxnSpPr>
        <xdr:cNvPr id="131" name="直線コネクタ 130"/>
        <xdr:cNvCxnSpPr/>
      </xdr:nvCxnSpPr>
      <xdr:spPr>
        <a:xfrm flipV="1">
          <a:off x="4114800" y="1065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25823</xdr:rowOff>
    </xdr:to>
    <xdr:cxnSp macro="">
      <xdr:nvCxnSpPr>
        <xdr:cNvPr id="134" name="直線コネクタ 133"/>
        <xdr:cNvCxnSpPr/>
      </xdr:nvCxnSpPr>
      <xdr:spPr>
        <a:xfrm flipV="1">
          <a:off x="3225800" y="1074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6" name="テキスト ボックス 135"/>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25823</xdr:rowOff>
    </xdr:from>
    <xdr:to>
      <xdr:col>4</xdr:col>
      <xdr:colOff>482600</xdr:colOff>
      <xdr:row>63</xdr:row>
      <xdr:rowOff>41910</xdr:rowOff>
    </xdr:to>
    <xdr:cxnSp macro="">
      <xdr:nvCxnSpPr>
        <xdr:cNvPr id="137" name="直線コネクタ 136"/>
        <xdr:cNvCxnSpPr/>
      </xdr:nvCxnSpPr>
      <xdr:spPr>
        <a:xfrm flipV="1">
          <a:off x="2336800" y="1082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63</xdr:row>
      <xdr:rowOff>106256</xdr:rowOff>
    </xdr:to>
    <xdr:cxnSp macro="">
      <xdr:nvCxnSpPr>
        <xdr:cNvPr id="140" name="直線コネクタ 139"/>
        <xdr:cNvCxnSpPr/>
      </xdr:nvCxnSpPr>
      <xdr:spPr>
        <a:xfrm flipV="1">
          <a:off x="1447800" y="108432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42" name="テキスト ボックス 141"/>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44" name="テキスト ボックス 143"/>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50" name="円/楕円 149"/>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51"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2" name="円/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3" name="テキスト ボックス 152"/>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146473</xdr:rowOff>
    </xdr:from>
    <xdr:to>
      <xdr:col>4</xdr:col>
      <xdr:colOff>533400</xdr:colOff>
      <xdr:row>63</xdr:row>
      <xdr:rowOff>76623</xdr:rowOff>
    </xdr:to>
    <xdr:sp macro="" textlink="">
      <xdr:nvSpPr>
        <xdr:cNvPr id="154" name="円/楕円 153"/>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55" name="テキスト ボックス 154"/>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6" name="円/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8" name="円/楕円 157"/>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59" name="テキスト ボックス 158"/>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月にかけて、国家公務員に準じ、給費削減措置を実施したことにより、人件費が約</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千万円減少した。</a:t>
          </a:r>
          <a:endParaRPr kumimoji="1" lang="en-US" altLang="ja-JP" sz="1300">
            <a:latin typeface="ＭＳ Ｐゴシック"/>
          </a:endParaRPr>
        </a:p>
        <a:p>
          <a:r>
            <a:rPr kumimoji="1" lang="ja-JP" altLang="en-US" sz="1300">
              <a:latin typeface="ＭＳ Ｐゴシック"/>
            </a:rPr>
            <a:t>　今後は、施設の老朽化に伴い、維持補修費の増が見込まれることから、事業のより効率的な実施を進め、コスト増の抑制を図る。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93650</xdr:rowOff>
    </xdr:from>
    <xdr:to>
      <xdr:col>7</xdr:col>
      <xdr:colOff>152400</xdr:colOff>
      <xdr:row>84</xdr:row>
      <xdr:rowOff>120279</xdr:rowOff>
    </xdr:to>
    <xdr:cxnSp macro="">
      <xdr:nvCxnSpPr>
        <xdr:cNvPr id="196" name="直線コネクタ 195"/>
        <xdr:cNvCxnSpPr/>
      </xdr:nvCxnSpPr>
      <xdr:spPr>
        <a:xfrm flipV="1">
          <a:off x="4114800" y="14495450"/>
          <a:ext cx="838200" cy="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128205</xdr:rowOff>
    </xdr:from>
    <xdr:ext cx="762000" cy="259045"/>
    <xdr:sp macro="" textlink="">
      <xdr:nvSpPr>
        <xdr:cNvPr id="197" name="人件費・物件費等の状況平均値テキスト"/>
        <xdr:cNvSpPr txBox="1"/>
      </xdr:nvSpPr>
      <xdr:spPr>
        <a:xfrm>
          <a:off x="5041900" y="1418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49561</xdr:rowOff>
    </xdr:from>
    <xdr:to>
      <xdr:col>6</xdr:col>
      <xdr:colOff>0</xdr:colOff>
      <xdr:row>84</xdr:row>
      <xdr:rowOff>120279</xdr:rowOff>
    </xdr:to>
    <xdr:cxnSp macro="">
      <xdr:nvCxnSpPr>
        <xdr:cNvPr id="199" name="直線コネクタ 198"/>
        <xdr:cNvCxnSpPr/>
      </xdr:nvCxnSpPr>
      <xdr:spPr>
        <a:xfrm>
          <a:off x="3225800" y="14451361"/>
          <a:ext cx="889000" cy="7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78342</xdr:rowOff>
    </xdr:from>
    <xdr:ext cx="736600" cy="259045"/>
    <xdr:sp macro="" textlink="">
      <xdr:nvSpPr>
        <xdr:cNvPr id="201" name="テキスト ボックス 200"/>
        <xdr:cNvSpPr txBox="1"/>
      </xdr:nvSpPr>
      <xdr:spPr>
        <a:xfrm>
          <a:off x="3733800" y="141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1938</xdr:rowOff>
    </xdr:from>
    <xdr:to>
      <xdr:col>4</xdr:col>
      <xdr:colOff>482600</xdr:colOff>
      <xdr:row>84</xdr:row>
      <xdr:rowOff>49561</xdr:rowOff>
    </xdr:to>
    <xdr:cxnSp macro="">
      <xdr:nvCxnSpPr>
        <xdr:cNvPr id="202" name="直線コネクタ 201"/>
        <xdr:cNvCxnSpPr/>
      </xdr:nvCxnSpPr>
      <xdr:spPr>
        <a:xfrm>
          <a:off x="2336800" y="14403738"/>
          <a:ext cx="889000" cy="4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1938</xdr:rowOff>
    </xdr:from>
    <xdr:to>
      <xdr:col>3</xdr:col>
      <xdr:colOff>279400</xdr:colOff>
      <xdr:row>84</xdr:row>
      <xdr:rowOff>40580</xdr:rowOff>
    </xdr:to>
    <xdr:cxnSp macro="">
      <xdr:nvCxnSpPr>
        <xdr:cNvPr id="205" name="直線コネクタ 204"/>
        <xdr:cNvCxnSpPr/>
      </xdr:nvCxnSpPr>
      <xdr:spPr>
        <a:xfrm flipV="1">
          <a:off x="1447800" y="14403738"/>
          <a:ext cx="889000" cy="3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7" name="テキスト ボックス 206"/>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42850</xdr:rowOff>
    </xdr:from>
    <xdr:to>
      <xdr:col>7</xdr:col>
      <xdr:colOff>203200</xdr:colOff>
      <xdr:row>84</xdr:row>
      <xdr:rowOff>144450</xdr:rowOff>
    </xdr:to>
    <xdr:sp macro="" textlink="">
      <xdr:nvSpPr>
        <xdr:cNvPr id="215" name="円/楕円 214"/>
        <xdr:cNvSpPr/>
      </xdr:nvSpPr>
      <xdr:spPr>
        <a:xfrm>
          <a:off x="4902200" y="144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14927</xdr:rowOff>
    </xdr:from>
    <xdr:ext cx="762000" cy="259045"/>
    <xdr:sp macro="" textlink="">
      <xdr:nvSpPr>
        <xdr:cNvPr id="216" name="人件費・物件費等の状況該当値テキスト"/>
        <xdr:cNvSpPr txBox="1"/>
      </xdr:nvSpPr>
      <xdr:spPr>
        <a:xfrm>
          <a:off x="5041900" y="144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103,644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69479</xdr:rowOff>
    </xdr:from>
    <xdr:to>
      <xdr:col>6</xdr:col>
      <xdr:colOff>50800</xdr:colOff>
      <xdr:row>84</xdr:row>
      <xdr:rowOff>171079</xdr:rowOff>
    </xdr:to>
    <xdr:sp macro="" textlink="">
      <xdr:nvSpPr>
        <xdr:cNvPr id="217" name="円/楕円 216"/>
        <xdr:cNvSpPr/>
      </xdr:nvSpPr>
      <xdr:spPr>
        <a:xfrm>
          <a:off x="4064000" y="144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155856</xdr:rowOff>
    </xdr:from>
    <xdr:ext cx="736600" cy="259045"/>
    <xdr:sp macro="" textlink="">
      <xdr:nvSpPr>
        <xdr:cNvPr id="218" name="テキスト ボックス 217"/>
        <xdr:cNvSpPr txBox="1"/>
      </xdr:nvSpPr>
      <xdr:spPr>
        <a:xfrm>
          <a:off x="3733800" y="1455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170211</xdr:rowOff>
    </xdr:from>
    <xdr:to>
      <xdr:col>4</xdr:col>
      <xdr:colOff>533400</xdr:colOff>
      <xdr:row>84</xdr:row>
      <xdr:rowOff>100361</xdr:rowOff>
    </xdr:to>
    <xdr:sp macro="" textlink="">
      <xdr:nvSpPr>
        <xdr:cNvPr id="219" name="円/楕円 218"/>
        <xdr:cNvSpPr/>
      </xdr:nvSpPr>
      <xdr:spPr>
        <a:xfrm>
          <a:off x="3175000" y="1440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110538</xdr:rowOff>
    </xdr:from>
    <xdr:ext cx="762000" cy="259045"/>
    <xdr:sp macro="" textlink="">
      <xdr:nvSpPr>
        <xdr:cNvPr id="220" name="テキスト ボックス 219"/>
        <xdr:cNvSpPr txBox="1"/>
      </xdr:nvSpPr>
      <xdr:spPr>
        <a:xfrm>
          <a:off x="2844800" y="1416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101,086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122588</xdr:rowOff>
    </xdr:from>
    <xdr:to>
      <xdr:col>3</xdr:col>
      <xdr:colOff>330200</xdr:colOff>
      <xdr:row>84</xdr:row>
      <xdr:rowOff>52738</xdr:rowOff>
    </xdr:to>
    <xdr:sp macro="" textlink="">
      <xdr:nvSpPr>
        <xdr:cNvPr id="221" name="円/楕円 220"/>
        <xdr:cNvSpPr/>
      </xdr:nvSpPr>
      <xdr:spPr>
        <a:xfrm>
          <a:off x="2286000" y="143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62915</xdr:rowOff>
    </xdr:from>
    <xdr:ext cx="762000" cy="259045"/>
    <xdr:sp macro="" textlink="">
      <xdr:nvSpPr>
        <xdr:cNvPr id="222" name="テキスト ボックス 221"/>
        <xdr:cNvSpPr txBox="1"/>
      </xdr:nvSpPr>
      <xdr:spPr>
        <a:xfrm>
          <a:off x="1955800" y="1412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98,323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161230</xdr:rowOff>
    </xdr:from>
    <xdr:to>
      <xdr:col>2</xdr:col>
      <xdr:colOff>127000</xdr:colOff>
      <xdr:row>84</xdr:row>
      <xdr:rowOff>91380</xdr:rowOff>
    </xdr:to>
    <xdr:sp macro="" textlink="">
      <xdr:nvSpPr>
        <xdr:cNvPr id="223" name="円/楕円 222"/>
        <xdr:cNvSpPr/>
      </xdr:nvSpPr>
      <xdr:spPr>
        <a:xfrm>
          <a:off x="1397000" y="143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101557</xdr:rowOff>
    </xdr:from>
    <xdr:ext cx="762000" cy="259045"/>
    <xdr:sp macro="" textlink="">
      <xdr:nvSpPr>
        <xdr:cNvPr id="224" name="テキスト ボックス 223"/>
        <xdr:cNvSpPr txBox="1"/>
      </xdr:nvSpPr>
      <xdr:spPr>
        <a:xfrm>
          <a:off x="1066800" y="141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国家公務員の給与減額措置が終了したことに伴い、ラスパイレス指数は１００</a:t>
          </a:r>
          <a:r>
            <a:rPr kumimoji="1" lang="en-US" altLang="ja-JP" sz="1300">
              <a:latin typeface="ＭＳ Ｐゴシック"/>
            </a:rPr>
            <a:t>.</a:t>
          </a:r>
          <a:r>
            <a:rPr kumimoji="1" lang="ja-JP" altLang="en-US" sz="1300">
              <a:latin typeface="ＭＳ Ｐゴシック"/>
            </a:rPr>
            <a:t>５となり、おおむね平成２０年度の水準と同等となっている。</a:t>
          </a:r>
        </a:p>
        <a:p>
          <a:r>
            <a:rPr kumimoji="1" lang="ja-JP" altLang="en-US" sz="1300">
              <a:latin typeface="ＭＳ Ｐゴシック"/>
            </a:rPr>
            <a:t> </a:t>
          </a:r>
        </a:p>
        <a:p>
          <a:r>
            <a:rPr kumimoji="1" lang="ja-JP" altLang="en-US" sz="1300">
              <a:latin typeface="ＭＳ Ｐゴシック"/>
            </a:rPr>
            <a:t>　今後も類似団体等の状況を踏まえ、給与及び手当の適正化に努めていく。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165946</xdr:rowOff>
    </xdr:to>
    <xdr:cxnSp macro="">
      <xdr:nvCxnSpPr>
        <xdr:cNvPr id="253" name="直線コネクタ 252"/>
        <xdr:cNvCxnSpPr/>
      </xdr:nvCxnSpPr>
      <xdr:spPr>
        <a:xfrm flipV="1">
          <a:off x="17018000" y="13800666"/>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4"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5" name="直線コネクタ 254"/>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89</xdr:row>
      <xdr:rowOff>85937</xdr:rowOff>
    </xdr:to>
    <xdr:cxnSp macro="">
      <xdr:nvCxnSpPr>
        <xdr:cNvPr id="258" name="直線コネクタ 257"/>
        <xdr:cNvCxnSpPr/>
      </xdr:nvCxnSpPr>
      <xdr:spPr>
        <a:xfrm flipV="1">
          <a:off x="16179800" y="14645216"/>
          <a:ext cx="8382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85937</xdr:rowOff>
    </xdr:from>
    <xdr:to>
      <xdr:col>23</xdr:col>
      <xdr:colOff>406400</xdr:colOff>
      <xdr:row>89</xdr:row>
      <xdr:rowOff>93980</xdr:rowOff>
    </xdr:to>
    <xdr:cxnSp macro="">
      <xdr:nvCxnSpPr>
        <xdr:cNvPr id="261" name="直線コネクタ 260"/>
        <xdr:cNvCxnSpPr/>
      </xdr:nvCxnSpPr>
      <xdr:spPr>
        <a:xfrm flipV="1">
          <a:off x="15290800" y="153449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102023</xdr:rowOff>
    </xdr:from>
    <xdr:to>
      <xdr:col>23</xdr:col>
      <xdr:colOff>457200</xdr:colOff>
      <xdr:row>89</xdr:row>
      <xdr:rowOff>32173</xdr:rowOff>
    </xdr:to>
    <xdr:sp macro="" textlink="">
      <xdr:nvSpPr>
        <xdr:cNvPr id="262" name="フローチャート : 判断 261"/>
        <xdr:cNvSpPr/>
      </xdr:nvSpPr>
      <xdr:spPr>
        <a:xfrm>
          <a:off x="16129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63" name="テキスト ボックス 262"/>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89</xdr:row>
      <xdr:rowOff>93980</xdr:rowOff>
    </xdr:to>
    <xdr:cxnSp macro="">
      <xdr:nvCxnSpPr>
        <xdr:cNvPr id="264" name="直線コネクタ 263"/>
        <xdr:cNvCxnSpPr/>
      </xdr:nvCxnSpPr>
      <xdr:spPr>
        <a:xfrm>
          <a:off x="14401800" y="1470152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5" name="フローチャート : 判断 264"/>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66" name="テキスト ボックス 265"/>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85</xdr:row>
      <xdr:rowOff>152400</xdr:rowOff>
    </xdr:to>
    <xdr:cxnSp macro="">
      <xdr:nvCxnSpPr>
        <xdr:cNvPr id="267" name="直線コネクタ 266"/>
        <xdr:cNvCxnSpPr/>
      </xdr:nvCxnSpPr>
      <xdr:spPr>
        <a:xfrm flipV="1">
          <a:off x="13512800" y="1470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68" name="フローチャート : 判断 267"/>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69" name="テキスト ボックス 268"/>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0" name="フローチャート :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71" name="テキスト ボックス 270"/>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7" name="円/楕円 276"/>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8"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35137</xdr:rowOff>
    </xdr:from>
    <xdr:to>
      <xdr:col>23</xdr:col>
      <xdr:colOff>457200</xdr:colOff>
      <xdr:row>89</xdr:row>
      <xdr:rowOff>136737</xdr:rowOff>
    </xdr:to>
    <xdr:sp macro="" textlink="">
      <xdr:nvSpPr>
        <xdr:cNvPr id="279" name="円/楕円 278"/>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121514</xdr:rowOff>
    </xdr:from>
    <xdr:ext cx="736600" cy="259045"/>
    <xdr:sp macro="" textlink="">
      <xdr:nvSpPr>
        <xdr:cNvPr id="280" name="テキスト ボックス 279"/>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81" name="円/楕円 280"/>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82" name="テキスト ボックス 281"/>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83" name="円/楕円 282"/>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84" name="テキスト ボックス 283"/>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85" name="円/楕円 284"/>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86" name="テキスト ボックス 285"/>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土木部門における老朽化施設等への対応や消防広域化後の消防職の適正配置などから、人口千人当たり職員数が増加した。</a:t>
          </a:r>
        </a:p>
        <a:p>
          <a:r>
            <a:rPr kumimoji="1" lang="ja-JP" altLang="en-US" sz="1300">
              <a:latin typeface="ＭＳ Ｐゴシック"/>
            </a:rPr>
            <a:t>　職員数については、法制度改正に伴う業務量の増加や民生部門を中心とする業務の増加が見込まれる中、今後とも適正化に努めていく。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8" name="直線コネクタ 317"/>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21"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22" name="直線コネクタ 321"/>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60053</xdr:rowOff>
    </xdr:from>
    <xdr:to>
      <xdr:col>24</xdr:col>
      <xdr:colOff>558800</xdr:colOff>
      <xdr:row>64</xdr:row>
      <xdr:rowOff>84183</xdr:rowOff>
    </xdr:to>
    <xdr:cxnSp macro="">
      <xdr:nvCxnSpPr>
        <xdr:cNvPr id="323" name="直線コネクタ 322"/>
        <xdr:cNvCxnSpPr/>
      </xdr:nvCxnSpPr>
      <xdr:spPr>
        <a:xfrm>
          <a:off x="16179800" y="1103285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164392</xdr:rowOff>
    </xdr:from>
    <xdr:ext cx="762000" cy="259045"/>
    <xdr:sp macro="" textlink="">
      <xdr:nvSpPr>
        <xdr:cNvPr id="324" name="定員管理の状況平均値テキスト"/>
        <xdr:cNvSpPr txBox="1"/>
      </xdr:nvSpPr>
      <xdr:spPr>
        <a:xfrm>
          <a:off x="17106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5" name="フローチャート : 判断 324"/>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89263</xdr:rowOff>
    </xdr:from>
    <xdr:to>
      <xdr:col>23</xdr:col>
      <xdr:colOff>406400</xdr:colOff>
      <xdr:row>64</xdr:row>
      <xdr:rowOff>60053</xdr:rowOff>
    </xdr:to>
    <xdr:cxnSp macro="">
      <xdr:nvCxnSpPr>
        <xdr:cNvPr id="326" name="直線コネクタ 325"/>
        <xdr:cNvCxnSpPr/>
      </xdr:nvCxnSpPr>
      <xdr:spPr>
        <a:xfrm>
          <a:off x="15290800" y="1071916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7" name="フローチャート : 判断 326"/>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8" name="テキスト ボックス 327"/>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65133</xdr:rowOff>
    </xdr:from>
    <xdr:to>
      <xdr:col>22</xdr:col>
      <xdr:colOff>203200</xdr:colOff>
      <xdr:row>62</xdr:row>
      <xdr:rowOff>89263</xdr:rowOff>
    </xdr:to>
    <xdr:cxnSp macro="">
      <xdr:nvCxnSpPr>
        <xdr:cNvPr id="329" name="直線コネクタ 328"/>
        <xdr:cNvCxnSpPr/>
      </xdr:nvCxnSpPr>
      <xdr:spPr>
        <a:xfrm>
          <a:off x="14401800" y="106950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30" name="フローチャート : 判断 329"/>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31" name="テキスト ボックス 330"/>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65133</xdr:rowOff>
    </xdr:from>
    <xdr:to>
      <xdr:col>21</xdr:col>
      <xdr:colOff>0</xdr:colOff>
      <xdr:row>62</xdr:row>
      <xdr:rowOff>72027</xdr:rowOff>
    </xdr:to>
    <xdr:cxnSp macro="">
      <xdr:nvCxnSpPr>
        <xdr:cNvPr id="332" name="直線コネクタ 331"/>
        <xdr:cNvCxnSpPr/>
      </xdr:nvCxnSpPr>
      <xdr:spPr>
        <a:xfrm flipV="1">
          <a:off x="13512800" y="106950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33" name="フローチャート : 判断 332"/>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34" name="テキスト ボックス 333"/>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5" name="フローチャート : 判断 334"/>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36" name="テキスト ボックス 335"/>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33383</xdr:rowOff>
    </xdr:from>
    <xdr:to>
      <xdr:col>24</xdr:col>
      <xdr:colOff>609600</xdr:colOff>
      <xdr:row>64</xdr:row>
      <xdr:rowOff>134983</xdr:rowOff>
    </xdr:to>
    <xdr:sp macro="" textlink="">
      <xdr:nvSpPr>
        <xdr:cNvPr id="342" name="円/楕円 341"/>
        <xdr:cNvSpPr/>
      </xdr:nvSpPr>
      <xdr:spPr>
        <a:xfrm>
          <a:off x="169672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5460</xdr:rowOff>
    </xdr:from>
    <xdr:ext cx="762000" cy="259045"/>
    <xdr:sp macro="" textlink="">
      <xdr:nvSpPr>
        <xdr:cNvPr id="343" name="定員管理の状況該当値テキスト"/>
        <xdr:cNvSpPr txBox="1"/>
      </xdr:nvSpPr>
      <xdr:spPr>
        <a:xfrm>
          <a:off x="17106900" y="109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9253</xdr:rowOff>
    </xdr:from>
    <xdr:to>
      <xdr:col>23</xdr:col>
      <xdr:colOff>457200</xdr:colOff>
      <xdr:row>64</xdr:row>
      <xdr:rowOff>110853</xdr:rowOff>
    </xdr:to>
    <xdr:sp macro="" textlink="">
      <xdr:nvSpPr>
        <xdr:cNvPr id="344" name="円/楕円 343"/>
        <xdr:cNvSpPr/>
      </xdr:nvSpPr>
      <xdr:spPr>
        <a:xfrm>
          <a:off x="16129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95630</xdr:rowOff>
    </xdr:from>
    <xdr:ext cx="736600" cy="259045"/>
    <xdr:sp macro="" textlink="">
      <xdr:nvSpPr>
        <xdr:cNvPr id="345" name="テキスト ボックス 344"/>
        <xdr:cNvSpPr txBox="1"/>
      </xdr:nvSpPr>
      <xdr:spPr>
        <a:xfrm>
          <a:off x="15798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38463</xdr:rowOff>
    </xdr:from>
    <xdr:to>
      <xdr:col>22</xdr:col>
      <xdr:colOff>254000</xdr:colOff>
      <xdr:row>62</xdr:row>
      <xdr:rowOff>140063</xdr:rowOff>
    </xdr:to>
    <xdr:sp macro="" textlink="">
      <xdr:nvSpPr>
        <xdr:cNvPr id="346" name="円/楕円 345"/>
        <xdr:cNvSpPr/>
      </xdr:nvSpPr>
      <xdr:spPr>
        <a:xfrm>
          <a:off x="15240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124840</xdr:rowOff>
    </xdr:from>
    <xdr:ext cx="762000" cy="259045"/>
    <xdr:sp macro="" textlink="">
      <xdr:nvSpPr>
        <xdr:cNvPr id="347" name="テキスト ボックス 346"/>
        <xdr:cNvSpPr txBox="1"/>
      </xdr:nvSpPr>
      <xdr:spPr>
        <a:xfrm>
          <a:off x="14909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14333</xdr:rowOff>
    </xdr:from>
    <xdr:to>
      <xdr:col>21</xdr:col>
      <xdr:colOff>50800</xdr:colOff>
      <xdr:row>62</xdr:row>
      <xdr:rowOff>115933</xdr:rowOff>
    </xdr:to>
    <xdr:sp macro="" textlink="">
      <xdr:nvSpPr>
        <xdr:cNvPr id="348" name="円/楕円 347"/>
        <xdr:cNvSpPr/>
      </xdr:nvSpPr>
      <xdr:spPr>
        <a:xfrm>
          <a:off x="14351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126110</xdr:rowOff>
    </xdr:from>
    <xdr:ext cx="762000" cy="259045"/>
    <xdr:sp macro="" textlink="">
      <xdr:nvSpPr>
        <xdr:cNvPr id="349" name="テキスト ボックス 348"/>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50" name="円/楕円 349"/>
        <xdr:cNvSpPr/>
      </xdr:nvSpPr>
      <xdr:spPr>
        <a:xfrm>
          <a:off x="13462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133004</xdr:rowOff>
    </xdr:from>
    <xdr:ext cx="762000" cy="259045"/>
    <xdr:sp macro="" textlink="">
      <xdr:nvSpPr>
        <xdr:cNvPr id="351" name="テキスト ボックス 350"/>
        <xdr:cNvSpPr txBox="1"/>
      </xdr:nvSpPr>
      <xdr:spPr>
        <a:xfrm>
          <a:off x="13131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市債残高の削減による元利償還の減少や、過去の債務負担行為に基づく支出の終了に伴い、実質公債費比率は改善傾向にある。今後も、事業のより効率的な運営により、適正な市債の発行を図る。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81" name="直線コネクタ 380"/>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82"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83" name="直線コネクタ 382"/>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4"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5" name="直線コネクタ 384"/>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41</xdr:row>
      <xdr:rowOff>65859</xdr:rowOff>
    </xdr:to>
    <xdr:cxnSp macro="">
      <xdr:nvCxnSpPr>
        <xdr:cNvPr id="386" name="直線コネクタ 385"/>
        <xdr:cNvCxnSpPr/>
      </xdr:nvCxnSpPr>
      <xdr:spPr>
        <a:xfrm flipV="1">
          <a:off x="16179800" y="701947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7"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8" name="フローチャート : 判断 387"/>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65859</xdr:rowOff>
    </xdr:from>
    <xdr:to>
      <xdr:col>23</xdr:col>
      <xdr:colOff>406400</xdr:colOff>
      <xdr:row>41</xdr:row>
      <xdr:rowOff>141696</xdr:rowOff>
    </xdr:to>
    <xdr:cxnSp macro="">
      <xdr:nvCxnSpPr>
        <xdr:cNvPr id="389" name="直線コネクタ 388"/>
        <xdr:cNvCxnSpPr/>
      </xdr:nvCxnSpPr>
      <xdr:spPr>
        <a:xfrm flipV="1">
          <a:off x="15290800" y="70953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90" name="フローチャート : 判断 389"/>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391" name="テキスト ボックス 390"/>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141696</xdr:rowOff>
    </xdr:from>
    <xdr:to>
      <xdr:col>22</xdr:col>
      <xdr:colOff>203200</xdr:colOff>
      <xdr:row>42</xdr:row>
      <xdr:rowOff>4717</xdr:rowOff>
    </xdr:to>
    <xdr:cxnSp macro="">
      <xdr:nvCxnSpPr>
        <xdr:cNvPr id="392" name="直線コネクタ 391"/>
        <xdr:cNvCxnSpPr/>
      </xdr:nvCxnSpPr>
      <xdr:spPr>
        <a:xfrm flipV="1">
          <a:off x="14401800" y="71711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93" name="フローチャート : 判断 392"/>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94" name="テキスト ボックス 393"/>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4717</xdr:rowOff>
    </xdr:from>
    <xdr:to>
      <xdr:col>21</xdr:col>
      <xdr:colOff>0</xdr:colOff>
      <xdr:row>42</xdr:row>
      <xdr:rowOff>87449</xdr:rowOff>
    </xdr:to>
    <xdr:cxnSp macro="">
      <xdr:nvCxnSpPr>
        <xdr:cNvPr id="395" name="直線コネクタ 394"/>
        <xdr:cNvCxnSpPr/>
      </xdr:nvCxnSpPr>
      <xdr:spPr>
        <a:xfrm flipV="1">
          <a:off x="13512800" y="720561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6" name="フローチャート : 判断 395"/>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397" name="テキスト ボックス 396"/>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8" name="フローチャート : 判断 397"/>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3646</xdr:rowOff>
    </xdr:from>
    <xdr:ext cx="762000" cy="259045"/>
    <xdr:sp macro="" textlink="">
      <xdr:nvSpPr>
        <xdr:cNvPr id="399" name="テキスト ボックス 398"/>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405" name="円/楕円 404"/>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82749</xdr:rowOff>
    </xdr:from>
    <xdr:ext cx="762000" cy="259045"/>
    <xdr:sp macro="" textlink="">
      <xdr:nvSpPr>
        <xdr:cNvPr id="406"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15059</xdr:rowOff>
    </xdr:from>
    <xdr:to>
      <xdr:col>23</xdr:col>
      <xdr:colOff>457200</xdr:colOff>
      <xdr:row>41</xdr:row>
      <xdr:rowOff>116659</xdr:rowOff>
    </xdr:to>
    <xdr:sp macro="" textlink="">
      <xdr:nvSpPr>
        <xdr:cNvPr id="407" name="円/楕円 406"/>
        <xdr:cNvSpPr/>
      </xdr:nvSpPr>
      <xdr:spPr>
        <a:xfrm>
          <a:off x="16129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101436</xdr:rowOff>
    </xdr:from>
    <xdr:ext cx="736600" cy="259045"/>
    <xdr:sp macro="" textlink="">
      <xdr:nvSpPr>
        <xdr:cNvPr id="408" name="テキスト ボックス 407"/>
        <xdr:cNvSpPr txBox="1"/>
      </xdr:nvSpPr>
      <xdr:spPr>
        <a:xfrm>
          <a:off x="15798800" y="713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90896</xdr:rowOff>
    </xdr:from>
    <xdr:to>
      <xdr:col>22</xdr:col>
      <xdr:colOff>254000</xdr:colOff>
      <xdr:row>42</xdr:row>
      <xdr:rowOff>21046</xdr:rowOff>
    </xdr:to>
    <xdr:sp macro="" textlink="">
      <xdr:nvSpPr>
        <xdr:cNvPr id="409" name="円/楕円 408"/>
        <xdr:cNvSpPr/>
      </xdr:nvSpPr>
      <xdr:spPr>
        <a:xfrm>
          <a:off x="15240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5823</xdr:rowOff>
    </xdr:from>
    <xdr:ext cx="762000" cy="259045"/>
    <xdr:sp macro="" textlink="">
      <xdr:nvSpPr>
        <xdr:cNvPr id="410" name="テキスト ボックス 409"/>
        <xdr:cNvSpPr txBox="1"/>
      </xdr:nvSpPr>
      <xdr:spPr>
        <a:xfrm>
          <a:off x="14909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125367</xdr:rowOff>
    </xdr:from>
    <xdr:to>
      <xdr:col>21</xdr:col>
      <xdr:colOff>50800</xdr:colOff>
      <xdr:row>42</xdr:row>
      <xdr:rowOff>55517</xdr:rowOff>
    </xdr:to>
    <xdr:sp macro="" textlink="">
      <xdr:nvSpPr>
        <xdr:cNvPr id="411" name="円/楕円 410"/>
        <xdr:cNvSpPr/>
      </xdr:nvSpPr>
      <xdr:spPr>
        <a:xfrm>
          <a:off x="14351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40294</xdr:rowOff>
    </xdr:from>
    <xdr:ext cx="762000" cy="259045"/>
    <xdr:sp macro="" textlink="">
      <xdr:nvSpPr>
        <xdr:cNvPr id="412" name="テキスト ボックス 411"/>
        <xdr:cNvSpPr txBox="1"/>
      </xdr:nvSpPr>
      <xdr:spPr>
        <a:xfrm>
          <a:off x="14020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36649</xdr:rowOff>
    </xdr:from>
    <xdr:to>
      <xdr:col>19</xdr:col>
      <xdr:colOff>533400</xdr:colOff>
      <xdr:row>42</xdr:row>
      <xdr:rowOff>138249</xdr:rowOff>
    </xdr:to>
    <xdr:sp macro="" textlink="">
      <xdr:nvSpPr>
        <xdr:cNvPr id="413" name="円/楕円 412"/>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123026</xdr:rowOff>
    </xdr:from>
    <xdr:ext cx="762000" cy="259045"/>
    <xdr:sp macro="" textlink="">
      <xdr:nvSpPr>
        <xdr:cNvPr id="414" name="テキスト ボックス 413"/>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市債残高の削減を進めたことにより、将来負担比率は減少傾向にあり、全国平均及び県平均を下回っている。今後も、事業のより効率的な運営により、適正な市債の発行を図る。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5" name="直線コネクタ 444"/>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6"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7" name="直線コネクタ 446"/>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8"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9" name="直線コネクタ 448"/>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39068</xdr:rowOff>
    </xdr:from>
    <xdr:to>
      <xdr:col>24</xdr:col>
      <xdr:colOff>558800</xdr:colOff>
      <xdr:row>15</xdr:row>
      <xdr:rowOff>168910</xdr:rowOff>
    </xdr:to>
    <xdr:cxnSp macro="">
      <xdr:nvCxnSpPr>
        <xdr:cNvPr id="450" name="直線コネクタ 449"/>
        <xdr:cNvCxnSpPr/>
      </xdr:nvCxnSpPr>
      <xdr:spPr>
        <a:xfrm flipV="1">
          <a:off x="16179800" y="2610818"/>
          <a:ext cx="8382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63517</xdr:rowOff>
    </xdr:from>
    <xdr:ext cx="762000" cy="259045"/>
    <xdr:sp macro="" textlink="">
      <xdr:nvSpPr>
        <xdr:cNvPr id="451" name="将来負担の状況平均値テキスト"/>
        <xdr:cNvSpPr txBox="1"/>
      </xdr:nvSpPr>
      <xdr:spPr>
        <a:xfrm>
          <a:off x="17106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2" name="フローチャート : 判断 451"/>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168910</xdr:rowOff>
    </xdr:from>
    <xdr:to>
      <xdr:col>23</xdr:col>
      <xdr:colOff>406400</xdr:colOff>
      <xdr:row>16</xdr:row>
      <xdr:rowOff>160625</xdr:rowOff>
    </xdr:to>
    <xdr:cxnSp macro="">
      <xdr:nvCxnSpPr>
        <xdr:cNvPr id="453" name="直線コネクタ 452"/>
        <xdr:cNvCxnSpPr/>
      </xdr:nvCxnSpPr>
      <xdr:spPr>
        <a:xfrm flipV="1">
          <a:off x="15290800" y="2740660"/>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4" name="フローチャート : 判断 453"/>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98291</xdr:rowOff>
    </xdr:from>
    <xdr:ext cx="736600" cy="259045"/>
    <xdr:sp macro="" textlink="">
      <xdr:nvSpPr>
        <xdr:cNvPr id="455" name="テキスト ボックス 454"/>
        <xdr:cNvSpPr txBox="1"/>
      </xdr:nvSpPr>
      <xdr:spPr>
        <a:xfrm>
          <a:off x="15798800" y="301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160625</xdr:rowOff>
    </xdr:from>
    <xdr:to>
      <xdr:col>22</xdr:col>
      <xdr:colOff>203200</xdr:colOff>
      <xdr:row>18</xdr:row>
      <xdr:rowOff>25702</xdr:rowOff>
    </xdr:to>
    <xdr:cxnSp macro="">
      <xdr:nvCxnSpPr>
        <xdr:cNvPr id="456" name="直線コネクタ 455"/>
        <xdr:cNvCxnSpPr/>
      </xdr:nvCxnSpPr>
      <xdr:spPr>
        <a:xfrm flipV="1">
          <a:off x="14401800" y="2903825"/>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7" name="フローチャート : 判断 456"/>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152296</xdr:rowOff>
    </xdr:from>
    <xdr:ext cx="762000" cy="259045"/>
    <xdr:sp macro="" textlink="">
      <xdr:nvSpPr>
        <xdr:cNvPr id="458" name="テキスト ボックス 457"/>
        <xdr:cNvSpPr txBox="1"/>
      </xdr:nvSpPr>
      <xdr:spPr>
        <a:xfrm>
          <a:off x="14909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25702</xdr:rowOff>
    </xdr:from>
    <xdr:to>
      <xdr:col>21</xdr:col>
      <xdr:colOff>0</xdr:colOff>
      <xdr:row>19</xdr:row>
      <xdr:rowOff>74869</xdr:rowOff>
    </xdr:to>
    <xdr:cxnSp macro="">
      <xdr:nvCxnSpPr>
        <xdr:cNvPr id="459" name="直線コネクタ 458"/>
        <xdr:cNvCxnSpPr/>
      </xdr:nvCxnSpPr>
      <xdr:spPr>
        <a:xfrm flipV="1">
          <a:off x="13512800" y="3111802"/>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60" name="フローチャート : 判断 459"/>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129073</xdr:rowOff>
    </xdr:from>
    <xdr:ext cx="762000" cy="259045"/>
    <xdr:sp macro="" textlink="">
      <xdr:nvSpPr>
        <xdr:cNvPr id="461" name="テキスト ボックス 460"/>
        <xdr:cNvSpPr txBox="1"/>
      </xdr:nvSpPr>
      <xdr:spPr>
        <a:xfrm>
          <a:off x="14020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62" name="フローチャート : 判断 461"/>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63" name="テキスト ボックス 462"/>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159718</xdr:rowOff>
    </xdr:from>
    <xdr:to>
      <xdr:col>24</xdr:col>
      <xdr:colOff>609600</xdr:colOff>
      <xdr:row>15</xdr:row>
      <xdr:rowOff>89868</xdr:rowOff>
    </xdr:to>
    <xdr:sp macro="" textlink="">
      <xdr:nvSpPr>
        <xdr:cNvPr id="469" name="円/楕円 468"/>
        <xdr:cNvSpPr/>
      </xdr:nvSpPr>
      <xdr:spPr>
        <a:xfrm>
          <a:off x="169672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4795</xdr:rowOff>
    </xdr:from>
    <xdr:ext cx="762000" cy="259045"/>
    <xdr:sp macro="" textlink="">
      <xdr:nvSpPr>
        <xdr:cNvPr id="470" name="将来負担の状況該当値テキスト"/>
        <xdr:cNvSpPr txBox="1"/>
      </xdr:nvSpPr>
      <xdr:spPr>
        <a:xfrm>
          <a:off x="17106900" y="240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118110</xdr:rowOff>
    </xdr:from>
    <xdr:to>
      <xdr:col>23</xdr:col>
      <xdr:colOff>457200</xdr:colOff>
      <xdr:row>16</xdr:row>
      <xdr:rowOff>48260</xdr:rowOff>
    </xdr:to>
    <xdr:sp macro="" textlink="">
      <xdr:nvSpPr>
        <xdr:cNvPr id="471" name="円/楕円 470"/>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58437</xdr:rowOff>
    </xdr:from>
    <xdr:ext cx="736600" cy="259045"/>
    <xdr:sp macro="" textlink="">
      <xdr:nvSpPr>
        <xdr:cNvPr id="472" name="テキスト ボックス 471"/>
        <xdr:cNvSpPr txBox="1"/>
      </xdr:nvSpPr>
      <xdr:spPr>
        <a:xfrm>
          <a:off x="15798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109825</xdr:rowOff>
    </xdr:from>
    <xdr:to>
      <xdr:col>22</xdr:col>
      <xdr:colOff>254000</xdr:colOff>
      <xdr:row>17</xdr:row>
      <xdr:rowOff>39975</xdr:rowOff>
    </xdr:to>
    <xdr:sp macro="" textlink="">
      <xdr:nvSpPr>
        <xdr:cNvPr id="473" name="円/楕円 472"/>
        <xdr:cNvSpPr/>
      </xdr:nvSpPr>
      <xdr:spPr>
        <a:xfrm>
          <a:off x="15240000" y="2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50152</xdr:rowOff>
    </xdr:from>
    <xdr:ext cx="762000" cy="259045"/>
    <xdr:sp macro="" textlink="">
      <xdr:nvSpPr>
        <xdr:cNvPr id="474" name="テキスト ボックス 473"/>
        <xdr:cNvSpPr txBox="1"/>
      </xdr:nvSpPr>
      <xdr:spPr>
        <a:xfrm>
          <a:off x="14909800" y="262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146352</xdr:rowOff>
    </xdr:from>
    <xdr:to>
      <xdr:col>21</xdr:col>
      <xdr:colOff>50800</xdr:colOff>
      <xdr:row>18</xdr:row>
      <xdr:rowOff>76502</xdr:rowOff>
    </xdr:to>
    <xdr:sp macro="" textlink="">
      <xdr:nvSpPr>
        <xdr:cNvPr id="475" name="円/楕円 474"/>
        <xdr:cNvSpPr/>
      </xdr:nvSpPr>
      <xdr:spPr>
        <a:xfrm>
          <a:off x="14351000" y="30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86679</xdr:rowOff>
    </xdr:from>
    <xdr:ext cx="762000" cy="259045"/>
    <xdr:sp macro="" textlink="">
      <xdr:nvSpPr>
        <xdr:cNvPr id="476" name="テキスト ボックス 475"/>
        <xdr:cNvSpPr txBox="1"/>
      </xdr:nvSpPr>
      <xdr:spPr>
        <a:xfrm>
          <a:off x="14020800" y="28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24069</xdr:rowOff>
    </xdr:from>
    <xdr:to>
      <xdr:col>19</xdr:col>
      <xdr:colOff>533400</xdr:colOff>
      <xdr:row>19</xdr:row>
      <xdr:rowOff>125669</xdr:rowOff>
    </xdr:to>
    <xdr:sp macro="" textlink="">
      <xdr:nvSpPr>
        <xdr:cNvPr id="477" name="円/楕円 476"/>
        <xdr:cNvSpPr/>
      </xdr:nvSpPr>
      <xdr:spPr>
        <a:xfrm>
          <a:off x="13462000" y="32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110446</xdr:rowOff>
    </xdr:from>
    <xdr:ext cx="762000" cy="259045"/>
    <xdr:sp macro="" textlink="">
      <xdr:nvSpPr>
        <xdr:cNvPr id="478" name="テキスト ボックス 477"/>
        <xdr:cNvSpPr txBox="1"/>
      </xdr:nvSpPr>
      <xdr:spPr>
        <a:xfrm>
          <a:off x="13131800" y="33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196,493
194,705
114.09
67,087,578
63,240,069
3,592,345
37,003,962
47,890,373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25.9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土木部門における老朽化施設等への対応や消防広域化後の消防職の適正配置などから、職員数は増加したが、平成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月にかけて、国家公務員に準じ、給費削減措置を実施したことにより、割合は減少した。</a:t>
          </a:r>
        </a:p>
        <a:p>
          <a:r>
            <a:rPr kumimoji="1" lang="ja-JP" altLang="en-US" sz="1300">
              <a:latin typeface="ＭＳ Ｐゴシック"/>
            </a:rPr>
            <a:t>　今後も、給与・手当の水準や、職員数の適正化に努める。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69850</xdr:rowOff>
    </xdr:from>
    <xdr:to>
      <xdr:col>7</xdr:col>
      <xdr:colOff>15875</xdr:colOff>
      <xdr:row>39</xdr:row>
      <xdr:rowOff>12700</xdr:rowOff>
    </xdr:to>
    <xdr:cxnSp macro="">
      <xdr:nvCxnSpPr>
        <xdr:cNvPr id="69" name="直線コネクタ 68"/>
        <xdr:cNvCxnSpPr/>
      </xdr:nvCxnSpPr>
      <xdr:spPr>
        <a:xfrm flipV="1">
          <a:off x="3987800" y="6584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83202</xdr:rowOff>
    </xdr:from>
    <xdr:ext cx="762000" cy="259045"/>
    <xdr:sp macro="" textlink="">
      <xdr:nvSpPr>
        <xdr:cNvPr id="70"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12700</xdr:rowOff>
    </xdr:from>
    <xdr:to>
      <xdr:col>5</xdr:col>
      <xdr:colOff>549275</xdr:colOff>
      <xdr:row>39</xdr:row>
      <xdr:rowOff>60325</xdr:rowOff>
    </xdr:to>
    <xdr:cxnSp macro="">
      <xdr:nvCxnSpPr>
        <xdr:cNvPr id="72" name="直線コネクタ 71"/>
        <xdr:cNvCxnSpPr/>
      </xdr:nvCxnSpPr>
      <xdr:spPr>
        <a:xfrm flipV="1">
          <a:off x="3098800" y="6699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102252</xdr:rowOff>
    </xdr:from>
    <xdr:ext cx="736600" cy="259045"/>
    <xdr:sp macro="" textlink="">
      <xdr:nvSpPr>
        <xdr:cNvPr id="74" name="テキスト ボックス 73"/>
        <xdr:cNvSpPr txBox="1"/>
      </xdr:nvSpPr>
      <xdr:spPr>
        <a:xfrm>
          <a:off x="3606800" y="627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60325</xdr:rowOff>
    </xdr:from>
    <xdr:to>
      <xdr:col>4</xdr:col>
      <xdr:colOff>346075</xdr:colOff>
      <xdr:row>40</xdr:row>
      <xdr:rowOff>12700</xdr:rowOff>
    </xdr:to>
    <xdr:cxnSp macro="">
      <xdr:nvCxnSpPr>
        <xdr:cNvPr id="75" name="直線コネクタ 74"/>
        <xdr:cNvCxnSpPr/>
      </xdr:nvCxnSpPr>
      <xdr:spPr>
        <a:xfrm flipV="1">
          <a:off x="2209800" y="67468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45102</xdr:rowOff>
    </xdr:from>
    <xdr:ext cx="762000" cy="259045"/>
    <xdr:sp macro="" textlink="">
      <xdr:nvSpPr>
        <xdr:cNvPr id="77" name="テキスト ボックス 76"/>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22225</xdr:rowOff>
    </xdr:to>
    <xdr:cxnSp macro="">
      <xdr:nvCxnSpPr>
        <xdr:cNvPr id="78" name="直線コネクタ 77"/>
        <xdr:cNvCxnSpPr/>
      </xdr:nvCxnSpPr>
      <xdr:spPr>
        <a:xfrm flipV="1">
          <a:off x="1320800" y="6870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35577</xdr:rowOff>
    </xdr:from>
    <xdr:ext cx="762000" cy="259045"/>
    <xdr:sp macro="" textlink="">
      <xdr:nvSpPr>
        <xdr:cNvPr id="80" name="テキスト ボックス 79"/>
        <xdr:cNvSpPr txBox="1"/>
      </xdr:nvSpPr>
      <xdr:spPr>
        <a:xfrm>
          <a:off x="1828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16527</xdr:rowOff>
    </xdr:from>
    <xdr:ext cx="762000" cy="259045"/>
    <xdr:sp macro="" textlink="">
      <xdr:nvSpPr>
        <xdr:cNvPr id="82" name="テキスト ボックス 81"/>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19050</xdr:rowOff>
    </xdr:from>
    <xdr:to>
      <xdr:col>7</xdr:col>
      <xdr:colOff>66675</xdr:colOff>
      <xdr:row>38</xdr:row>
      <xdr:rowOff>120650</xdr:rowOff>
    </xdr:to>
    <xdr:sp macro="" textlink="">
      <xdr:nvSpPr>
        <xdr:cNvPr id="88" name="円/楕円 87"/>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162577</xdr:rowOff>
    </xdr:from>
    <xdr:ext cx="762000" cy="259045"/>
    <xdr:sp macro="" textlink="">
      <xdr:nvSpPr>
        <xdr:cNvPr id="89" name="人件費該当値テキスト"/>
        <xdr:cNvSpPr txBox="1"/>
      </xdr:nvSpPr>
      <xdr:spPr>
        <a:xfrm>
          <a:off x="4914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133350</xdr:rowOff>
    </xdr:from>
    <xdr:to>
      <xdr:col>5</xdr:col>
      <xdr:colOff>600075</xdr:colOff>
      <xdr:row>39</xdr:row>
      <xdr:rowOff>63500</xdr:rowOff>
    </xdr:to>
    <xdr:sp macro="" textlink="">
      <xdr:nvSpPr>
        <xdr:cNvPr id="90" name="円/楕円 89"/>
        <xdr:cNvSpPr/>
      </xdr:nvSpPr>
      <xdr:spPr>
        <a:xfrm>
          <a:off x="3937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48277</xdr:rowOff>
    </xdr:from>
    <xdr:ext cx="736600" cy="259045"/>
    <xdr:sp macro="" textlink="">
      <xdr:nvSpPr>
        <xdr:cNvPr id="91" name="テキスト ボックス 90"/>
        <xdr:cNvSpPr txBox="1"/>
      </xdr:nvSpPr>
      <xdr:spPr>
        <a:xfrm>
          <a:off x="3606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xdr:rowOff>
    </xdr:from>
    <xdr:to>
      <xdr:col>4</xdr:col>
      <xdr:colOff>396875</xdr:colOff>
      <xdr:row>39</xdr:row>
      <xdr:rowOff>111125</xdr:rowOff>
    </xdr:to>
    <xdr:sp macro="" textlink="">
      <xdr:nvSpPr>
        <xdr:cNvPr id="92" name="円/楕円 91"/>
        <xdr:cNvSpPr/>
      </xdr:nvSpPr>
      <xdr:spPr>
        <a:xfrm>
          <a:off x="3048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95902</xdr:rowOff>
    </xdr:from>
    <xdr:ext cx="762000" cy="259045"/>
    <xdr:sp macro="" textlink="">
      <xdr:nvSpPr>
        <xdr:cNvPr id="93" name="テキスト ボックス 92"/>
        <xdr:cNvSpPr txBox="1"/>
      </xdr:nvSpPr>
      <xdr:spPr>
        <a:xfrm>
          <a:off x="2717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4" name="円/楕円 93"/>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5" name="テキスト ボックス 94"/>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142875</xdr:rowOff>
    </xdr:from>
    <xdr:to>
      <xdr:col>1</xdr:col>
      <xdr:colOff>676275</xdr:colOff>
      <xdr:row>40</xdr:row>
      <xdr:rowOff>73025</xdr:rowOff>
    </xdr:to>
    <xdr:sp macro="" textlink="">
      <xdr:nvSpPr>
        <xdr:cNvPr id="96" name="円/楕円 95"/>
        <xdr:cNvSpPr/>
      </xdr:nvSpPr>
      <xdr:spPr>
        <a:xfrm>
          <a:off x="1270000" y="68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57802</xdr:rowOff>
    </xdr:from>
    <xdr:ext cx="762000" cy="259045"/>
    <xdr:sp macro="" textlink="">
      <xdr:nvSpPr>
        <xdr:cNvPr id="97" name="テキスト ボックス 96"/>
        <xdr:cNvSpPr txBox="1"/>
      </xdr:nvSpPr>
      <xdr:spPr>
        <a:xfrm>
          <a:off x="939800" y="69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物件費の額は、平成</a:t>
          </a:r>
          <a:r>
            <a:rPr kumimoji="1" lang="en-US" altLang="ja-JP" sz="1300">
              <a:latin typeface="ＭＳ Ｐゴシック"/>
            </a:rPr>
            <a:t>24</a:t>
          </a:r>
          <a:r>
            <a:rPr kumimoji="1" lang="ja-JP" altLang="en-US" sz="1300">
              <a:latin typeface="ＭＳ Ｐゴシック"/>
            </a:rPr>
            <a:t>年度とほぼ同額、また、経常収支比率に占める割合も、ほぼ横ばいとなっている。</a:t>
          </a:r>
          <a:endParaRPr kumimoji="1" lang="en-US" altLang="ja-JP" sz="1300">
            <a:latin typeface="ＭＳ Ｐゴシック"/>
          </a:endParaRPr>
        </a:p>
        <a:p>
          <a:r>
            <a:rPr kumimoji="1" lang="ja-JP" altLang="en-US" sz="1300">
              <a:latin typeface="ＭＳ Ｐゴシック"/>
            </a:rPr>
            <a:t>　今後とも、物品調達や業務委託において、一層のコスト削減に努める。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6350</xdr:rowOff>
    </xdr:to>
    <xdr:cxnSp macro="">
      <xdr:nvCxnSpPr>
        <xdr:cNvPr id="130" name="直線コネクタ 129"/>
        <xdr:cNvCxnSpPr/>
      </xdr:nvCxnSpPr>
      <xdr:spPr>
        <a:xfrm>
          <a:off x="15671800" y="290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1"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139700</xdr:rowOff>
    </xdr:from>
    <xdr:to>
      <xdr:col>22</xdr:col>
      <xdr:colOff>565150</xdr:colOff>
      <xdr:row>16</xdr:row>
      <xdr:rowOff>165100</xdr:rowOff>
    </xdr:to>
    <xdr:cxnSp macro="">
      <xdr:nvCxnSpPr>
        <xdr:cNvPr id="133" name="直線コネクタ 132"/>
        <xdr:cNvCxnSpPr/>
      </xdr:nvCxnSpPr>
      <xdr:spPr>
        <a:xfrm>
          <a:off x="14782800" y="288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139700</xdr:rowOff>
    </xdr:to>
    <xdr:cxnSp macro="">
      <xdr:nvCxnSpPr>
        <xdr:cNvPr id="136" name="直線コネクタ 135"/>
        <xdr:cNvCxnSpPr/>
      </xdr:nvCxnSpPr>
      <xdr:spPr>
        <a:xfrm>
          <a:off x="13893800" y="283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101600</xdr:rowOff>
    </xdr:to>
    <xdr:cxnSp macro="">
      <xdr:nvCxnSpPr>
        <xdr:cNvPr id="139" name="直線コネクタ 138"/>
        <xdr:cNvCxnSpPr/>
      </xdr:nvCxnSpPr>
      <xdr:spPr>
        <a:xfrm flipV="1">
          <a:off x="13004800" y="283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41" name="テキスト ボックス 140"/>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127000</xdr:rowOff>
    </xdr:from>
    <xdr:to>
      <xdr:col>24</xdr:col>
      <xdr:colOff>82550</xdr:colOff>
      <xdr:row>17</xdr:row>
      <xdr:rowOff>57150</xdr:rowOff>
    </xdr:to>
    <xdr:sp macro="" textlink="">
      <xdr:nvSpPr>
        <xdr:cNvPr id="149" name="円/楕円 148"/>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50"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51" name="円/楕円 150"/>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52" name="テキスト ボックス 15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88900</xdr:rowOff>
    </xdr:from>
    <xdr:to>
      <xdr:col>21</xdr:col>
      <xdr:colOff>412750</xdr:colOff>
      <xdr:row>17</xdr:row>
      <xdr:rowOff>19050</xdr:rowOff>
    </xdr:to>
    <xdr:sp macro="" textlink="">
      <xdr:nvSpPr>
        <xdr:cNvPr id="153" name="円/楕円 152"/>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54" name="テキスト ボックス 153"/>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5" name="円/楕円 154"/>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6" name="テキスト ボックス 15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57" name="円/楕円 156"/>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58" name="テキスト ボックス 157"/>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少子高齢化の進行に伴い、扶助費は増加傾向にある。平成</a:t>
          </a:r>
          <a:r>
            <a:rPr kumimoji="1" lang="en-US" altLang="ja-JP" sz="1300">
              <a:latin typeface="ＭＳ Ｐゴシック"/>
            </a:rPr>
            <a:t>25</a:t>
          </a:r>
          <a:r>
            <a:rPr kumimoji="1" lang="ja-JP" altLang="en-US" sz="1300">
              <a:latin typeface="ＭＳ Ｐゴシック"/>
            </a:rPr>
            <a:t>年度は、生活保護費が減（△約</a:t>
          </a:r>
          <a:r>
            <a:rPr kumimoji="1" lang="en-US" altLang="ja-JP" sz="1300">
              <a:latin typeface="ＭＳ Ｐゴシック"/>
            </a:rPr>
            <a:t>7</a:t>
          </a:r>
          <a:r>
            <a:rPr kumimoji="1" lang="ja-JP" altLang="en-US" sz="1300">
              <a:latin typeface="ＭＳ Ｐゴシック"/>
            </a:rPr>
            <a:t>千万円）となった一方、障害者自立支援給付費が増（＋約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2</a:t>
          </a:r>
          <a:r>
            <a:rPr kumimoji="1" lang="ja-JP" altLang="en-US" sz="1300">
              <a:latin typeface="ＭＳ Ｐゴシック"/>
            </a:rPr>
            <a:t>千万円）となったことなどにより、扶助費の割合が増となった。</a:t>
          </a:r>
        </a:p>
        <a:p>
          <a:r>
            <a:rPr kumimoji="1" lang="ja-JP" altLang="en-US" sz="1300">
              <a:latin typeface="ＭＳ Ｐゴシック"/>
            </a:rPr>
            <a:t>　扶助費の増加は今後も続くことが見込まれるが、資格審査等の適正化への取り組みを進め、上昇傾向に歯止めをかけるよう努める。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69850</xdr:rowOff>
    </xdr:to>
    <xdr:cxnSp macro="">
      <xdr:nvCxnSpPr>
        <xdr:cNvPr id="191" name="直線コネクタ 190"/>
        <xdr:cNvCxnSpPr/>
      </xdr:nvCxnSpPr>
      <xdr:spPr>
        <a:xfrm>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2"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6350</xdr:rowOff>
    </xdr:to>
    <xdr:cxnSp macro="">
      <xdr:nvCxnSpPr>
        <xdr:cNvPr id="194" name="直線コネクタ 193"/>
        <xdr:cNvCxnSpPr/>
      </xdr:nvCxnSpPr>
      <xdr:spPr>
        <a:xfrm flipV="1">
          <a:off x="3098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57</xdr:row>
      <xdr:rowOff>6350</xdr:rowOff>
    </xdr:to>
    <xdr:cxnSp macro="">
      <xdr:nvCxnSpPr>
        <xdr:cNvPr id="197" name="直線コネクタ 196"/>
        <xdr:cNvCxnSpPr/>
      </xdr:nvCxnSpPr>
      <xdr:spPr>
        <a:xfrm>
          <a:off x="2209800" y="965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9" name="テキスト ボックス 19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56</xdr:row>
      <xdr:rowOff>50800</xdr:rowOff>
    </xdr:to>
    <xdr:cxnSp macro="">
      <xdr:nvCxnSpPr>
        <xdr:cNvPr id="200" name="直線コネクタ 199"/>
        <xdr:cNvCxnSpPr/>
      </xdr:nvCxnSpPr>
      <xdr:spPr>
        <a:xfrm>
          <a:off x="1320800" y="9512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10" name="円/楕円 209"/>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1"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2" name="円/楕円 211"/>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213" name="テキスト ボックス 21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14" name="円/楕円 213"/>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41927</xdr:rowOff>
    </xdr:from>
    <xdr:ext cx="762000" cy="259045"/>
    <xdr:sp macro="" textlink="">
      <xdr:nvSpPr>
        <xdr:cNvPr id="215" name="テキスト ボックス 214"/>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6" name="円/楕円 21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7" name="テキスト ボックス 21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18" name="円/楕円 217"/>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19" name="テキスト ボックス 218"/>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大部分は特別会計への繰出金である。国民健康保険事業・介護保険事業・後期高齢者医療事業において、給付費の増に伴い、繰出金が増加傾向にあるものの、下水道事業において、市債の償還に伴い、繰出金が減少しているため、経常的経費に占める割合はほぼ一定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120650</xdr:rowOff>
    </xdr:from>
    <xdr:to>
      <xdr:col>24</xdr:col>
      <xdr:colOff>31750</xdr:colOff>
      <xdr:row>57</xdr:row>
      <xdr:rowOff>158750</xdr:rowOff>
    </xdr:to>
    <xdr:cxnSp macro="">
      <xdr:nvCxnSpPr>
        <xdr:cNvPr id="252" name="直線コネクタ 251"/>
        <xdr:cNvCxnSpPr/>
      </xdr:nvCxnSpPr>
      <xdr:spPr>
        <a:xfrm flipV="1">
          <a:off x="15671800" y="9893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120650</xdr:rowOff>
    </xdr:from>
    <xdr:to>
      <xdr:col>22</xdr:col>
      <xdr:colOff>565150</xdr:colOff>
      <xdr:row>57</xdr:row>
      <xdr:rowOff>158750</xdr:rowOff>
    </xdr:to>
    <xdr:cxnSp macro="">
      <xdr:nvCxnSpPr>
        <xdr:cNvPr id="255" name="直線コネクタ 254"/>
        <xdr:cNvCxnSpPr/>
      </xdr:nvCxnSpPr>
      <xdr:spPr>
        <a:xfrm>
          <a:off x="14782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7" name="テキスト ボックス 25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120650</xdr:rowOff>
    </xdr:from>
    <xdr:to>
      <xdr:col>21</xdr:col>
      <xdr:colOff>361950</xdr:colOff>
      <xdr:row>57</xdr:row>
      <xdr:rowOff>146050</xdr:rowOff>
    </xdr:to>
    <xdr:cxnSp macro="">
      <xdr:nvCxnSpPr>
        <xdr:cNvPr id="258" name="直線コネクタ 257"/>
        <xdr:cNvCxnSpPr/>
      </xdr:nvCxnSpPr>
      <xdr:spPr>
        <a:xfrm flipV="1">
          <a:off x="13893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60" name="テキスト ボックス 259"/>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57</xdr:row>
      <xdr:rowOff>158750</xdr:rowOff>
    </xdr:to>
    <xdr:cxnSp macro="">
      <xdr:nvCxnSpPr>
        <xdr:cNvPr id="261" name="直線コネクタ 260"/>
        <xdr:cNvCxnSpPr/>
      </xdr:nvCxnSpPr>
      <xdr:spPr>
        <a:xfrm flipV="1">
          <a:off x="13004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3" name="テキスト ボックス 26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5" name="テキスト ボックス 26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69850</xdr:rowOff>
    </xdr:from>
    <xdr:to>
      <xdr:col>24</xdr:col>
      <xdr:colOff>82550</xdr:colOff>
      <xdr:row>58</xdr:row>
      <xdr:rowOff>0</xdr:rowOff>
    </xdr:to>
    <xdr:sp macro="" textlink="">
      <xdr:nvSpPr>
        <xdr:cNvPr id="271" name="円/楕円 270"/>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41927</xdr:rowOff>
    </xdr:from>
    <xdr:ext cx="762000" cy="259045"/>
    <xdr:sp macro="" textlink="">
      <xdr:nvSpPr>
        <xdr:cNvPr id="272" name="その他該当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107950</xdr:rowOff>
    </xdr:from>
    <xdr:to>
      <xdr:col>22</xdr:col>
      <xdr:colOff>615950</xdr:colOff>
      <xdr:row>58</xdr:row>
      <xdr:rowOff>38100</xdr:rowOff>
    </xdr:to>
    <xdr:sp macro="" textlink="">
      <xdr:nvSpPr>
        <xdr:cNvPr id="273" name="円/楕円 272"/>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74" name="テキスト ボックス 273"/>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69850</xdr:rowOff>
    </xdr:from>
    <xdr:to>
      <xdr:col>21</xdr:col>
      <xdr:colOff>412750</xdr:colOff>
      <xdr:row>58</xdr:row>
      <xdr:rowOff>0</xdr:rowOff>
    </xdr:to>
    <xdr:sp macro="" textlink="">
      <xdr:nvSpPr>
        <xdr:cNvPr id="275" name="円/楕円 274"/>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156227</xdr:rowOff>
    </xdr:from>
    <xdr:ext cx="762000" cy="259045"/>
    <xdr:sp macro="" textlink="">
      <xdr:nvSpPr>
        <xdr:cNvPr id="276" name="テキスト ボックス 275"/>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7" name="円/楕円 276"/>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8" name="テキスト ボックス 277"/>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79" name="円/楕円 278"/>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80" name="テキスト ボックス 279"/>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補助費等の額は、平成</a:t>
          </a:r>
          <a:r>
            <a:rPr kumimoji="1" lang="en-US" altLang="ja-JP" sz="1300">
              <a:latin typeface="ＭＳ Ｐゴシック"/>
            </a:rPr>
            <a:t>24</a:t>
          </a:r>
          <a:r>
            <a:rPr kumimoji="1" lang="ja-JP" altLang="en-US" sz="1300">
              <a:latin typeface="ＭＳ Ｐゴシック"/>
            </a:rPr>
            <a:t>年度とほぼ同額、また、経常収支比率に占める割合も、平成</a:t>
          </a:r>
          <a:r>
            <a:rPr kumimoji="1" lang="en-US" altLang="ja-JP" sz="1300">
              <a:latin typeface="ＭＳ Ｐゴシック"/>
            </a:rPr>
            <a:t>22</a:t>
          </a:r>
          <a:r>
            <a:rPr kumimoji="1" lang="ja-JP" altLang="en-US" sz="1300">
              <a:latin typeface="ＭＳ Ｐゴシック"/>
            </a:rPr>
            <a:t>年度以降横ばい状態である。</a:t>
          </a:r>
        </a:p>
        <a:p>
          <a:r>
            <a:rPr kumimoji="1" lang="ja-JP" altLang="en-US" sz="1300">
              <a:latin typeface="ＭＳ Ｐゴシック"/>
            </a:rPr>
            <a:t>　補助金及び負担金については、適宜見直しを行い、支出の適正化を図る。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39370</xdr:rowOff>
    </xdr:from>
    <xdr:to>
      <xdr:col>24</xdr:col>
      <xdr:colOff>31750</xdr:colOff>
      <xdr:row>35</xdr:row>
      <xdr:rowOff>46990</xdr:rowOff>
    </xdr:to>
    <xdr:cxnSp macro="">
      <xdr:nvCxnSpPr>
        <xdr:cNvPr id="312" name="直線コネクタ 311"/>
        <xdr:cNvCxnSpPr/>
      </xdr:nvCxnSpPr>
      <xdr:spPr>
        <a:xfrm flipV="1">
          <a:off x="15671800" y="604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46990</xdr:rowOff>
    </xdr:to>
    <xdr:cxnSp macro="">
      <xdr:nvCxnSpPr>
        <xdr:cNvPr id="315" name="直線コネクタ 314"/>
        <xdr:cNvCxnSpPr/>
      </xdr:nvCxnSpPr>
      <xdr:spPr>
        <a:xfrm>
          <a:off x="14782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39370</xdr:rowOff>
    </xdr:from>
    <xdr:to>
      <xdr:col>21</xdr:col>
      <xdr:colOff>361950</xdr:colOff>
      <xdr:row>35</xdr:row>
      <xdr:rowOff>46990</xdr:rowOff>
    </xdr:to>
    <xdr:cxnSp macro="">
      <xdr:nvCxnSpPr>
        <xdr:cNvPr id="318" name="直線コネクタ 317"/>
        <xdr:cNvCxnSpPr/>
      </xdr:nvCxnSpPr>
      <xdr:spPr>
        <a:xfrm>
          <a:off x="13893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39370</xdr:rowOff>
    </xdr:from>
    <xdr:to>
      <xdr:col>20</xdr:col>
      <xdr:colOff>158750</xdr:colOff>
      <xdr:row>36</xdr:row>
      <xdr:rowOff>20320</xdr:rowOff>
    </xdr:to>
    <xdr:cxnSp macro="">
      <xdr:nvCxnSpPr>
        <xdr:cNvPr id="321" name="直線コネクタ 320"/>
        <xdr:cNvCxnSpPr/>
      </xdr:nvCxnSpPr>
      <xdr:spPr>
        <a:xfrm flipV="1">
          <a:off x="13004800" y="604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160020</xdr:rowOff>
    </xdr:from>
    <xdr:to>
      <xdr:col>24</xdr:col>
      <xdr:colOff>82550</xdr:colOff>
      <xdr:row>35</xdr:row>
      <xdr:rowOff>90170</xdr:rowOff>
    </xdr:to>
    <xdr:sp macro="" textlink="">
      <xdr:nvSpPr>
        <xdr:cNvPr id="331" name="円/楕円 330"/>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5097</xdr:rowOff>
    </xdr:from>
    <xdr:ext cx="762000" cy="259045"/>
    <xdr:sp macro="" textlink="">
      <xdr:nvSpPr>
        <xdr:cNvPr id="332"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33" name="円/楕円 332"/>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34" name="テキスト ボックス 333"/>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35" name="円/楕円 334"/>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36" name="テキスト ボックス 335"/>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160020</xdr:rowOff>
    </xdr:from>
    <xdr:to>
      <xdr:col>20</xdr:col>
      <xdr:colOff>209550</xdr:colOff>
      <xdr:row>35</xdr:row>
      <xdr:rowOff>90170</xdr:rowOff>
    </xdr:to>
    <xdr:sp macro="" textlink="">
      <xdr:nvSpPr>
        <xdr:cNvPr id="337" name="円/楕円 336"/>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100347</xdr:rowOff>
    </xdr:from>
    <xdr:ext cx="762000" cy="259045"/>
    <xdr:sp macro="" textlink="">
      <xdr:nvSpPr>
        <xdr:cNvPr id="338" name="テキスト ボックス 337"/>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140970</xdr:rowOff>
    </xdr:from>
    <xdr:to>
      <xdr:col>19</xdr:col>
      <xdr:colOff>6350</xdr:colOff>
      <xdr:row>36</xdr:row>
      <xdr:rowOff>71120</xdr:rowOff>
    </xdr:to>
    <xdr:sp macro="" textlink="">
      <xdr:nvSpPr>
        <xdr:cNvPr id="339" name="円/楕円 338"/>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81297</xdr:rowOff>
    </xdr:from>
    <xdr:ext cx="762000" cy="259045"/>
    <xdr:sp macro="" textlink="">
      <xdr:nvSpPr>
        <xdr:cNvPr id="340" name="テキスト ボックス 339"/>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公債費は、全国平均及び県平均とも下回っている。平成</a:t>
          </a:r>
          <a:r>
            <a:rPr kumimoji="1" lang="en-US" altLang="ja-JP" sz="1300">
              <a:latin typeface="ＭＳ Ｐゴシック"/>
            </a:rPr>
            <a:t>25</a:t>
          </a:r>
          <a:r>
            <a:rPr kumimoji="1" lang="ja-JP" altLang="en-US" sz="1300">
              <a:latin typeface="ＭＳ Ｐゴシック"/>
            </a:rPr>
            <a:t>年度は約</a:t>
          </a:r>
          <a:r>
            <a:rPr kumimoji="1" lang="en-US" altLang="ja-JP" sz="1300">
              <a:latin typeface="ＭＳ Ｐゴシック"/>
            </a:rPr>
            <a:t>61</a:t>
          </a:r>
          <a:r>
            <a:rPr kumimoji="1" lang="ja-JP" altLang="en-US" sz="1300">
              <a:latin typeface="ＭＳ Ｐゴシック"/>
            </a:rPr>
            <a:t>億円と前年度比約</a:t>
          </a:r>
          <a:r>
            <a:rPr kumimoji="1" lang="en-US" altLang="ja-JP" sz="1300">
              <a:latin typeface="ＭＳ Ｐゴシック"/>
            </a:rPr>
            <a:t>4</a:t>
          </a:r>
          <a:r>
            <a:rPr kumimoji="1" lang="ja-JP" altLang="en-US" sz="1300">
              <a:latin typeface="ＭＳ Ｐゴシック"/>
            </a:rPr>
            <a:t>千万円の減となった。</a:t>
          </a:r>
        </a:p>
        <a:p>
          <a:r>
            <a:rPr kumimoji="1" lang="ja-JP" altLang="en-US" sz="1300">
              <a:latin typeface="ＭＳ Ｐゴシック"/>
            </a:rPr>
            <a:t>　今後とも、経済状況や財政状況を踏まえながら、適切な市債発行を図っていく。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76708</xdr:rowOff>
    </xdr:to>
    <xdr:cxnSp macro="">
      <xdr:nvCxnSpPr>
        <xdr:cNvPr id="371" name="直線コネクタ 370"/>
        <xdr:cNvCxnSpPr/>
      </xdr:nvCxnSpPr>
      <xdr:spPr>
        <a:xfrm flipV="1">
          <a:off x="3987800" y="13079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89425</xdr:rowOff>
    </xdr:from>
    <xdr:ext cx="762000" cy="259045"/>
    <xdr:sp macro="" textlink="">
      <xdr:nvSpPr>
        <xdr:cNvPr id="372" name="公債費平均値テキスト"/>
        <xdr:cNvSpPr txBox="1"/>
      </xdr:nvSpPr>
      <xdr:spPr>
        <a:xfrm>
          <a:off x="4914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76708</xdr:rowOff>
    </xdr:from>
    <xdr:to>
      <xdr:col>5</xdr:col>
      <xdr:colOff>549275</xdr:colOff>
      <xdr:row>76</xdr:row>
      <xdr:rowOff>159004</xdr:rowOff>
    </xdr:to>
    <xdr:cxnSp macro="">
      <xdr:nvCxnSpPr>
        <xdr:cNvPr id="374" name="直線コネクタ 373"/>
        <xdr:cNvCxnSpPr/>
      </xdr:nvCxnSpPr>
      <xdr:spPr>
        <a:xfrm flipV="1">
          <a:off x="3098800" y="13106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50564</xdr:rowOff>
    </xdr:from>
    <xdr:ext cx="736600" cy="259045"/>
    <xdr:sp macro="" textlink="">
      <xdr:nvSpPr>
        <xdr:cNvPr id="376" name="テキスト ボックス 375"/>
        <xdr:cNvSpPr txBox="1"/>
      </xdr:nvSpPr>
      <xdr:spPr>
        <a:xfrm>
          <a:off x="3606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5842</xdr:rowOff>
    </xdr:to>
    <xdr:cxnSp macro="">
      <xdr:nvCxnSpPr>
        <xdr:cNvPr id="377" name="直線コネクタ 376"/>
        <xdr:cNvCxnSpPr/>
      </xdr:nvCxnSpPr>
      <xdr:spPr>
        <a:xfrm flipV="1">
          <a:off x="2209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41419</xdr:rowOff>
    </xdr:from>
    <xdr:ext cx="762000" cy="259045"/>
    <xdr:sp macro="" textlink="">
      <xdr:nvSpPr>
        <xdr:cNvPr id="379" name="テキスト ボックス 378"/>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77</xdr:row>
      <xdr:rowOff>5842</xdr:rowOff>
    </xdr:to>
    <xdr:cxnSp macro="">
      <xdr:nvCxnSpPr>
        <xdr:cNvPr id="380" name="直線コネクタ 379"/>
        <xdr:cNvCxnSpPr/>
      </xdr:nvCxnSpPr>
      <xdr:spPr>
        <a:xfrm>
          <a:off x="1320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4" name="テキスト ボックス 383"/>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90" name="円/楕円 389"/>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91"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25908</xdr:rowOff>
    </xdr:from>
    <xdr:to>
      <xdr:col>5</xdr:col>
      <xdr:colOff>600075</xdr:colOff>
      <xdr:row>76</xdr:row>
      <xdr:rowOff>127508</xdr:rowOff>
    </xdr:to>
    <xdr:sp macro="" textlink="">
      <xdr:nvSpPr>
        <xdr:cNvPr id="392" name="円/楕円 391"/>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93" name="テキスト ボックス 392"/>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94" name="円/楕円 393"/>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95" name="テキスト ボックス 394"/>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96" name="円/楕円 395"/>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97" name="テキスト ボックス 396"/>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98" name="円/楕円 397"/>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99" name="テキスト ボックス 398"/>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経常経費に占める公債費以外は、公債費の額が減少傾向にある一方、人件費や物件費の縮減につとめた結果、平成</a:t>
          </a:r>
          <a:r>
            <a:rPr kumimoji="1" lang="en-US" altLang="ja-JP" sz="1300">
              <a:latin typeface="ＭＳ Ｐゴシック"/>
            </a:rPr>
            <a:t>24</a:t>
          </a:r>
          <a:r>
            <a:rPr kumimoji="1" lang="ja-JP" altLang="en-US" sz="1300">
              <a:latin typeface="ＭＳ Ｐゴシック"/>
            </a:rPr>
            <a:t>年度を下回った。</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77</xdr:row>
      <xdr:rowOff>10413</xdr:rowOff>
    </xdr:to>
    <xdr:cxnSp macro="">
      <xdr:nvCxnSpPr>
        <xdr:cNvPr id="430" name="直線コネクタ 429"/>
        <xdr:cNvCxnSpPr/>
      </xdr:nvCxnSpPr>
      <xdr:spPr>
        <a:xfrm flipV="1">
          <a:off x="15671800" y="131709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xdr:rowOff>
    </xdr:from>
    <xdr:to>
      <xdr:col>22</xdr:col>
      <xdr:colOff>565150</xdr:colOff>
      <xdr:row>77</xdr:row>
      <xdr:rowOff>14987</xdr:rowOff>
    </xdr:to>
    <xdr:cxnSp macro="">
      <xdr:nvCxnSpPr>
        <xdr:cNvPr id="433" name="直線コネクタ 432"/>
        <xdr:cNvCxnSpPr/>
      </xdr:nvCxnSpPr>
      <xdr:spPr>
        <a:xfrm flipV="1">
          <a:off x="14782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5" name="テキスト ボックス 43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14987</xdr:rowOff>
    </xdr:to>
    <xdr:cxnSp macro="">
      <xdr:nvCxnSpPr>
        <xdr:cNvPr id="436" name="直線コネクタ 435"/>
        <xdr:cNvCxnSpPr/>
      </xdr:nvCxnSpPr>
      <xdr:spPr>
        <a:xfrm>
          <a:off x="13893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8" name="テキスト ボックス 437"/>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69850</xdr:rowOff>
    </xdr:to>
    <xdr:cxnSp macro="">
      <xdr:nvCxnSpPr>
        <xdr:cNvPr id="439" name="直線コネクタ 438"/>
        <xdr:cNvCxnSpPr/>
      </xdr:nvCxnSpPr>
      <xdr:spPr>
        <a:xfrm flipV="1">
          <a:off x="13004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41" name="テキスト ボックス 440"/>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9" name="円/楕円 448"/>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106442</xdr:rowOff>
    </xdr:from>
    <xdr:ext cx="762000" cy="259045"/>
    <xdr:sp macro="" textlink="">
      <xdr:nvSpPr>
        <xdr:cNvPr id="450"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131063</xdr:rowOff>
    </xdr:from>
    <xdr:to>
      <xdr:col>22</xdr:col>
      <xdr:colOff>615950</xdr:colOff>
      <xdr:row>77</xdr:row>
      <xdr:rowOff>61213</xdr:rowOff>
    </xdr:to>
    <xdr:sp macro="" textlink="">
      <xdr:nvSpPr>
        <xdr:cNvPr id="451" name="円/楕円 450"/>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52" name="テキスト ボックス 45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3" name="円/楕円 452"/>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50564</xdr:rowOff>
    </xdr:from>
    <xdr:ext cx="762000" cy="259045"/>
    <xdr:sp macro="" textlink="">
      <xdr:nvSpPr>
        <xdr:cNvPr id="454" name="テキスト ボックス 45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55" name="円/楕円 454"/>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50564</xdr:rowOff>
    </xdr:from>
    <xdr:ext cx="762000" cy="259045"/>
    <xdr:sp macro="" textlink="">
      <xdr:nvSpPr>
        <xdr:cNvPr id="456" name="テキスト ボックス 455"/>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7" name="円/楕円 456"/>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58" name="テキスト ボックス 457"/>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神奈川県小田原市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106404</xdr:rowOff>
    </xdr:from>
    <xdr:to>
      <xdr:col>4</xdr:col>
      <xdr:colOff>1117600</xdr:colOff>
      <xdr:row>15</xdr:row>
      <xdr:rowOff>121949</xdr:rowOff>
    </xdr:to>
    <xdr:cxnSp macro="">
      <xdr:nvCxnSpPr>
        <xdr:cNvPr id="52" name="直線コネクタ 51"/>
        <xdr:cNvCxnSpPr/>
      </xdr:nvCxnSpPr>
      <xdr:spPr bwMode="auto">
        <a:xfrm>
          <a:off x="5003800" y="2725779"/>
          <a:ext cx="6477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112165</xdr:rowOff>
    </xdr:from>
    <xdr:ext cx="762000" cy="259045"/>
    <xdr:sp macro="" textlink="">
      <xdr:nvSpPr>
        <xdr:cNvPr id="53" name="人口1人当たり決算額の推移平均値テキスト130"/>
        <xdr:cNvSpPr txBox="1"/>
      </xdr:nvSpPr>
      <xdr:spPr>
        <a:xfrm>
          <a:off x="5740400" y="290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106404</xdr:rowOff>
    </xdr:from>
    <xdr:to>
      <xdr:col>4</xdr:col>
      <xdr:colOff>469900</xdr:colOff>
      <xdr:row>16</xdr:row>
      <xdr:rowOff>95529</xdr:rowOff>
    </xdr:to>
    <xdr:cxnSp macro="">
      <xdr:nvCxnSpPr>
        <xdr:cNvPr id="55" name="直線コネクタ 54"/>
        <xdr:cNvCxnSpPr/>
      </xdr:nvCxnSpPr>
      <xdr:spPr bwMode="auto">
        <a:xfrm flipV="1">
          <a:off x="4305300" y="2725779"/>
          <a:ext cx="698500" cy="160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7140</xdr:rowOff>
    </xdr:from>
    <xdr:ext cx="736600" cy="259045"/>
    <xdr:sp macro="" textlink="">
      <xdr:nvSpPr>
        <xdr:cNvPr id="57" name="テキスト ボックス 56"/>
        <xdr:cNvSpPr txBox="1"/>
      </xdr:nvSpPr>
      <xdr:spPr>
        <a:xfrm>
          <a:off x="4622800" y="296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95529</xdr:rowOff>
    </xdr:from>
    <xdr:to>
      <xdr:col>3</xdr:col>
      <xdr:colOff>904875</xdr:colOff>
      <xdr:row>16</xdr:row>
      <xdr:rowOff>111499</xdr:rowOff>
    </xdr:to>
    <xdr:cxnSp macro="">
      <xdr:nvCxnSpPr>
        <xdr:cNvPr id="58" name="直線コネクタ 57"/>
        <xdr:cNvCxnSpPr/>
      </xdr:nvCxnSpPr>
      <xdr:spPr bwMode="auto">
        <a:xfrm flipV="1">
          <a:off x="3606800" y="2886354"/>
          <a:ext cx="698500" cy="15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111499</xdr:rowOff>
    </xdr:from>
    <xdr:to>
      <xdr:col>3</xdr:col>
      <xdr:colOff>206375</xdr:colOff>
      <xdr:row>16</xdr:row>
      <xdr:rowOff>123255</xdr:rowOff>
    </xdr:to>
    <xdr:cxnSp macro="">
      <xdr:nvCxnSpPr>
        <xdr:cNvPr id="61" name="直線コネクタ 60"/>
        <xdr:cNvCxnSpPr/>
      </xdr:nvCxnSpPr>
      <xdr:spPr bwMode="auto">
        <a:xfrm flipV="1">
          <a:off x="2908300" y="2902324"/>
          <a:ext cx="698500" cy="11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74537</xdr:rowOff>
    </xdr:from>
    <xdr:ext cx="762000" cy="259045"/>
    <xdr:sp macro="" textlink="">
      <xdr:nvSpPr>
        <xdr:cNvPr id="65" name="テキスト ボックス 64"/>
        <xdr:cNvSpPr txBox="1"/>
      </xdr:nvSpPr>
      <xdr:spPr>
        <a:xfrm>
          <a:off x="2527300" y="2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71149</xdr:rowOff>
    </xdr:from>
    <xdr:to>
      <xdr:col>5</xdr:col>
      <xdr:colOff>34925</xdr:colOff>
      <xdr:row>16</xdr:row>
      <xdr:rowOff>1299</xdr:rowOff>
    </xdr:to>
    <xdr:sp macro="" textlink="">
      <xdr:nvSpPr>
        <xdr:cNvPr id="71" name="円/楕円 70"/>
        <xdr:cNvSpPr/>
      </xdr:nvSpPr>
      <xdr:spPr bwMode="auto">
        <a:xfrm>
          <a:off x="5600700" y="269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87676</xdr:rowOff>
    </xdr:from>
    <xdr:ext cx="762000" cy="259045"/>
    <xdr:sp macro="" textlink="">
      <xdr:nvSpPr>
        <xdr:cNvPr id="72" name="人口1人当たり決算額の推移該当値テキスト130"/>
        <xdr:cNvSpPr txBox="1"/>
      </xdr:nvSpPr>
      <xdr:spPr>
        <a:xfrm>
          <a:off x="5740400" y="253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55604</xdr:rowOff>
    </xdr:from>
    <xdr:to>
      <xdr:col>4</xdr:col>
      <xdr:colOff>520700</xdr:colOff>
      <xdr:row>15</xdr:row>
      <xdr:rowOff>157204</xdr:rowOff>
    </xdr:to>
    <xdr:sp macro="" textlink="">
      <xdr:nvSpPr>
        <xdr:cNvPr id="73" name="円/楕円 72"/>
        <xdr:cNvSpPr/>
      </xdr:nvSpPr>
      <xdr:spPr bwMode="auto">
        <a:xfrm>
          <a:off x="4953000" y="2674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167381</xdr:rowOff>
    </xdr:from>
    <xdr:ext cx="736600" cy="259045"/>
    <xdr:sp macro="" textlink="">
      <xdr:nvSpPr>
        <xdr:cNvPr id="74" name="テキスト ボックス 73"/>
        <xdr:cNvSpPr txBox="1"/>
      </xdr:nvSpPr>
      <xdr:spPr>
        <a:xfrm>
          <a:off x="4622800" y="2443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67,089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44729</xdr:rowOff>
    </xdr:from>
    <xdr:to>
      <xdr:col>3</xdr:col>
      <xdr:colOff>955675</xdr:colOff>
      <xdr:row>16</xdr:row>
      <xdr:rowOff>146329</xdr:rowOff>
    </xdr:to>
    <xdr:sp macro="" textlink="">
      <xdr:nvSpPr>
        <xdr:cNvPr id="75" name="円/楕円 74"/>
        <xdr:cNvSpPr/>
      </xdr:nvSpPr>
      <xdr:spPr bwMode="auto">
        <a:xfrm>
          <a:off x="4254500" y="283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131106</xdr:rowOff>
    </xdr:from>
    <xdr:ext cx="762000" cy="259045"/>
    <xdr:sp macro="" textlink="">
      <xdr:nvSpPr>
        <xdr:cNvPr id="76" name="テキスト ボックス 75"/>
        <xdr:cNvSpPr txBox="1"/>
      </xdr:nvSpPr>
      <xdr:spPr>
        <a:xfrm>
          <a:off x="3924300" y="292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62,172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60699</xdr:rowOff>
    </xdr:from>
    <xdr:to>
      <xdr:col>3</xdr:col>
      <xdr:colOff>257175</xdr:colOff>
      <xdr:row>16</xdr:row>
      <xdr:rowOff>162299</xdr:rowOff>
    </xdr:to>
    <xdr:sp macro="" textlink="">
      <xdr:nvSpPr>
        <xdr:cNvPr id="77" name="円/楕円 76"/>
        <xdr:cNvSpPr/>
      </xdr:nvSpPr>
      <xdr:spPr bwMode="auto">
        <a:xfrm>
          <a:off x="3556000" y="285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147076</xdr:rowOff>
    </xdr:from>
    <xdr:ext cx="762000" cy="259045"/>
    <xdr:sp macro="" textlink="">
      <xdr:nvSpPr>
        <xdr:cNvPr id="78" name="テキスト ボックス 77"/>
        <xdr:cNvSpPr txBox="1"/>
      </xdr:nvSpPr>
      <xdr:spPr>
        <a:xfrm>
          <a:off x="3225800" y="293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72455</xdr:rowOff>
    </xdr:from>
    <xdr:to>
      <xdr:col>2</xdr:col>
      <xdr:colOff>692150</xdr:colOff>
      <xdr:row>17</xdr:row>
      <xdr:rowOff>2605</xdr:rowOff>
    </xdr:to>
    <xdr:sp macro="" textlink="">
      <xdr:nvSpPr>
        <xdr:cNvPr id="79" name="円/楕円 78"/>
        <xdr:cNvSpPr/>
      </xdr:nvSpPr>
      <xdr:spPr bwMode="auto">
        <a:xfrm>
          <a:off x="2857500" y="286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158832</xdr:rowOff>
    </xdr:from>
    <xdr:ext cx="762000" cy="259045"/>
    <xdr:sp macro="" textlink="">
      <xdr:nvSpPr>
        <xdr:cNvPr id="80" name="テキスト ボックス 79"/>
        <xdr:cNvSpPr txBox="1"/>
      </xdr:nvSpPr>
      <xdr:spPr>
        <a:xfrm>
          <a:off x="2527300" y="294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238622</xdr:rowOff>
    </xdr:from>
    <xdr:to>
      <xdr:col>4</xdr:col>
      <xdr:colOff>1117600</xdr:colOff>
      <xdr:row>35</xdr:row>
      <xdr:rowOff>295087</xdr:rowOff>
    </xdr:to>
    <xdr:cxnSp macro="">
      <xdr:nvCxnSpPr>
        <xdr:cNvPr id="115" name="直線コネクタ 114"/>
        <xdr:cNvCxnSpPr/>
      </xdr:nvCxnSpPr>
      <xdr:spPr bwMode="auto">
        <a:xfrm>
          <a:off x="5003800" y="6848972"/>
          <a:ext cx="647700" cy="5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187906</xdr:rowOff>
    </xdr:from>
    <xdr:to>
      <xdr:col>4</xdr:col>
      <xdr:colOff>469900</xdr:colOff>
      <xdr:row>35</xdr:row>
      <xdr:rowOff>238622</xdr:rowOff>
    </xdr:to>
    <xdr:cxnSp macro="">
      <xdr:nvCxnSpPr>
        <xdr:cNvPr id="118" name="直線コネクタ 117"/>
        <xdr:cNvCxnSpPr/>
      </xdr:nvCxnSpPr>
      <xdr:spPr bwMode="auto">
        <a:xfrm>
          <a:off x="4305300" y="6798256"/>
          <a:ext cx="698500" cy="5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275734</xdr:rowOff>
    </xdr:from>
    <xdr:ext cx="736600" cy="259045"/>
    <xdr:sp macro="" textlink="">
      <xdr:nvSpPr>
        <xdr:cNvPr id="120" name="テキスト ボックス 119"/>
        <xdr:cNvSpPr txBox="1"/>
      </xdr:nvSpPr>
      <xdr:spPr>
        <a:xfrm>
          <a:off x="4622800" y="688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130756</xdr:rowOff>
    </xdr:from>
    <xdr:to>
      <xdr:col>3</xdr:col>
      <xdr:colOff>904875</xdr:colOff>
      <xdr:row>35</xdr:row>
      <xdr:rowOff>187906</xdr:rowOff>
    </xdr:to>
    <xdr:cxnSp macro="">
      <xdr:nvCxnSpPr>
        <xdr:cNvPr id="121" name="直線コネクタ 120"/>
        <xdr:cNvCxnSpPr/>
      </xdr:nvCxnSpPr>
      <xdr:spPr bwMode="auto">
        <a:xfrm>
          <a:off x="3606800" y="6741106"/>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264565</xdr:rowOff>
    </xdr:from>
    <xdr:ext cx="762000" cy="259045"/>
    <xdr:sp macro="" textlink="">
      <xdr:nvSpPr>
        <xdr:cNvPr id="123" name="テキスト ボックス 122"/>
        <xdr:cNvSpPr txBox="1"/>
      </xdr:nvSpPr>
      <xdr:spPr>
        <a:xfrm>
          <a:off x="39243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48068</xdr:rowOff>
    </xdr:from>
    <xdr:to>
      <xdr:col>3</xdr:col>
      <xdr:colOff>206375</xdr:colOff>
      <xdr:row>35</xdr:row>
      <xdr:rowOff>130756</xdr:rowOff>
    </xdr:to>
    <xdr:cxnSp macro="">
      <xdr:nvCxnSpPr>
        <xdr:cNvPr id="124" name="直線コネクタ 123"/>
        <xdr:cNvCxnSpPr/>
      </xdr:nvCxnSpPr>
      <xdr:spPr bwMode="auto">
        <a:xfrm>
          <a:off x="2908300" y="6658418"/>
          <a:ext cx="698500" cy="8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216396</xdr:rowOff>
    </xdr:from>
    <xdr:ext cx="762000" cy="259045"/>
    <xdr:sp macro="" textlink="">
      <xdr:nvSpPr>
        <xdr:cNvPr id="126" name="テキスト ボックス 125"/>
        <xdr:cNvSpPr txBox="1"/>
      </xdr:nvSpPr>
      <xdr:spPr>
        <a:xfrm>
          <a:off x="32258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197096</xdr:rowOff>
    </xdr:from>
    <xdr:ext cx="762000" cy="259045"/>
    <xdr:sp macro="" textlink="">
      <xdr:nvSpPr>
        <xdr:cNvPr id="128" name="テキスト ボックス 127"/>
        <xdr:cNvSpPr txBox="1"/>
      </xdr:nvSpPr>
      <xdr:spPr>
        <a:xfrm>
          <a:off x="2527300" y="68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244287</xdr:rowOff>
    </xdr:from>
    <xdr:to>
      <xdr:col>5</xdr:col>
      <xdr:colOff>34925</xdr:colOff>
      <xdr:row>36</xdr:row>
      <xdr:rowOff>2987</xdr:rowOff>
    </xdr:to>
    <xdr:sp macro="" textlink="">
      <xdr:nvSpPr>
        <xdr:cNvPr id="134" name="円/楕円 133"/>
        <xdr:cNvSpPr/>
      </xdr:nvSpPr>
      <xdr:spPr bwMode="auto">
        <a:xfrm>
          <a:off x="5600700" y="685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216364</xdr:rowOff>
    </xdr:from>
    <xdr:ext cx="762000" cy="259045"/>
    <xdr:sp macro="" textlink="">
      <xdr:nvSpPr>
        <xdr:cNvPr id="135" name="人口1人当たり決算額の推移該当値テキスト445"/>
        <xdr:cNvSpPr txBox="1"/>
      </xdr:nvSpPr>
      <xdr:spPr>
        <a:xfrm>
          <a:off x="5740400" y="682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187822</xdr:rowOff>
    </xdr:from>
    <xdr:to>
      <xdr:col>4</xdr:col>
      <xdr:colOff>520700</xdr:colOff>
      <xdr:row>35</xdr:row>
      <xdr:rowOff>289422</xdr:rowOff>
    </xdr:to>
    <xdr:sp macro="" textlink="">
      <xdr:nvSpPr>
        <xdr:cNvPr id="136" name="円/楕円 135"/>
        <xdr:cNvSpPr/>
      </xdr:nvSpPr>
      <xdr:spPr bwMode="auto">
        <a:xfrm>
          <a:off x="4953000" y="679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299599</xdr:rowOff>
    </xdr:from>
    <xdr:ext cx="736600" cy="259045"/>
    <xdr:sp macro="" textlink="">
      <xdr:nvSpPr>
        <xdr:cNvPr id="137" name="テキスト ボックス 136"/>
        <xdr:cNvSpPr txBox="1"/>
      </xdr:nvSpPr>
      <xdr:spPr>
        <a:xfrm>
          <a:off x="4622800" y="656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137106</xdr:rowOff>
    </xdr:from>
    <xdr:to>
      <xdr:col>3</xdr:col>
      <xdr:colOff>955675</xdr:colOff>
      <xdr:row>35</xdr:row>
      <xdr:rowOff>238706</xdr:rowOff>
    </xdr:to>
    <xdr:sp macro="" textlink="">
      <xdr:nvSpPr>
        <xdr:cNvPr id="138" name="円/楕円 137"/>
        <xdr:cNvSpPr/>
      </xdr:nvSpPr>
      <xdr:spPr bwMode="auto">
        <a:xfrm>
          <a:off x="4254500" y="674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248883</xdr:rowOff>
    </xdr:from>
    <xdr:ext cx="762000" cy="259045"/>
    <xdr:sp macro="" textlink="">
      <xdr:nvSpPr>
        <xdr:cNvPr id="139" name="テキスト ボックス 138"/>
        <xdr:cNvSpPr txBox="1"/>
      </xdr:nvSpPr>
      <xdr:spPr>
        <a:xfrm>
          <a:off x="3924300" y="65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79956</xdr:rowOff>
    </xdr:from>
    <xdr:to>
      <xdr:col>3</xdr:col>
      <xdr:colOff>257175</xdr:colOff>
      <xdr:row>35</xdr:row>
      <xdr:rowOff>181556</xdr:rowOff>
    </xdr:to>
    <xdr:sp macro="" textlink="">
      <xdr:nvSpPr>
        <xdr:cNvPr id="140" name="円/楕円 139"/>
        <xdr:cNvSpPr/>
      </xdr:nvSpPr>
      <xdr:spPr bwMode="auto">
        <a:xfrm>
          <a:off x="3556000" y="6690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191733</xdr:rowOff>
    </xdr:from>
    <xdr:ext cx="762000" cy="259045"/>
    <xdr:sp macro="" textlink="">
      <xdr:nvSpPr>
        <xdr:cNvPr id="141" name="テキスト ボックス 140"/>
        <xdr:cNvSpPr txBox="1"/>
      </xdr:nvSpPr>
      <xdr:spPr>
        <a:xfrm>
          <a:off x="3225800" y="645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340168</xdr:rowOff>
    </xdr:from>
    <xdr:to>
      <xdr:col>2</xdr:col>
      <xdr:colOff>692150</xdr:colOff>
      <xdr:row>35</xdr:row>
      <xdr:rowOff>98868</xdr:rowOff>
    </xdr:to>
    <xdr:sp macro="" textlink="">
      <xdr:nvSpPr>
        <xdr:cNvPr id="142" name="円/楕円 141"/>
        <xdr:cNvSpPr/>
      </xdr:nvSpPr>
      <xdr:spPr bwMode="auto">
        <a:xfrm>
          <a:off x="2857500" y="660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109045</xdr:rowOff>
    </xdr:from>
    <xdr:ext cx="762000" cy="259045"/>
    <xdr:sp macro="" textlink="">
      <xdr:nvSpPr>
        <xdr:cNvPr id="143" name="テキスト ボックス 142"/>
        <xdr:cNvSpPr txBox="1"/>
      </xdr:nvSpPr>
      <xdr:spPr>
        <a:xfrm>
          <a:off x="2527300" y="6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本市の実質収支額は、平成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億円まで減少したが、事業の効率化や国庫補助等特定財源の確保に努めた結果、平成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年度には約</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億円まで増加した。</a:t>
          </a:r>
        </a:p>
        <a:p>
          <a:r>
            <a:rPr kumimoji="1" lang="ja-JP" altLang="en-US" sz="1400">
              <a:latin typeface="ＭＳ ゴシック" pitchFamily="49" charset="-128"/>
              <a:ea typeface="ＭＳ ゴシック" pitchFamily="49" charset="-128"/>
            </a:rPr>
            <a:t>　また、安定的な財政運営のための財政調整基金への積立も進め、残高は増加傾向にある。</a:t>
          </a:r>
        </a:p>
        <a:p>
          <a:r>
            <a:rPr kumimoji="1" lang="ja-JP" altLang="en-US" sz="1400">
              <a:latin typeface="ＭＳ ゴシック" pitchFamily="49" charset="-128"/>
              <a:ea typeface="ＭＳ ゴシック" pitchFamily="49" charset="-128"/>
            </a:rPr>
            <a:t>　今後も実質収支額や財政調整基金残高を一定額確保し、健全財政の維持を図る。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年度以降全ての会計で黒字となっており、標準財政規模に対する割合が増加傾向にある。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年度は、一般会計は微減となったものの、病院事業会計においては、平成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年度の診療報酬改定において、救急救命センターや急性期医療への評価が充実されたことから、黒字額が増加している。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市債残高の削減に努める中、順次市債の償還が終了していくことから、元利償還金は減少傾向にある。</a:t>
          </a:r>
        </a:p>
        <a:p>
          <a:r>
            <a:rPr kumimoji="1" lang="ja-JP" altLang="en-US" sz="1400">
              <a:latin typeface="ＭＳ ゴシック" pitchFamily="49" charset="-128"/>
              <a:ea typeface="ＭＳ ゴシック" pitchFamily="49" charset="-128"/>
            </a:rPr>
            <a:t>　しかし、臨時財政対策債に係る元利償還金は、地方交付税算定上の基準財政需要額に参入され、交付税措置の対象となっているため、「算入公債費等」の額が増加し、実質公債費比率を低下させる結果となってい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新たな市債発行の抑制に努めた結果、市債残高は平成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年度以降減少している。また、債務負担行為に基づく支出予定額については、平成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年度に市民ホール整備の見直しにより、施設取得に係る債務負担行為を解消したことから</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億円の減、平成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は小田原市土地開発公社及び（財）小田原学校建設公社からの公共用地等取得費の債務負担行為を設定し、負債額等負担を解消した。債務負担行為に基づく支出予定額は、２つの公社からの用地及び施設取得を進めることで減少する見込である。　</a:t>
          </a:r>
        </a:p>
        <a:p>
          <a:r>
            <a:rPr kumimoji="1" lang="ja-JP" altLang="en-US" sz="1400">
              <a:latin typeface="ＭＳ ゴシック" pitchFamily="49" charset="-128"/>
              <a:ea typeface="ＭＳ ゴシック" pitchFamily="49" charset="-128"/>
            </a:rPr>
            <a:t>　また、将来負担比率の算定において、将来負担額から差し引く「充当可能財源」においても、財政調整基金の積立等により増加しており、将来負担比率の減少要因となっている。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67087578</v>
      </c>
      <c r="BO4" s="349"/>
      <c r="BP4" s="349"/>
      <c r="BQ4" s="349"/>
      <c r="BR4" s="349"/>
      <c r="BS4" s="349"/>
      <c r="BT4" s="349"/>
      <c r="BU4" s="350"/>
      <c r="BV4" s="348">
        <v>64869129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9.6999999999999993</v>
      </c>
      <c r="CU4" s="355"/>
      <c r="CV4" s="355"/>
      <c r="CW4" s="355"/>
      <c r="CX4" s="355"/>
      <c r="CY4" s="355"/>
      <c r="CZ4" s="355"/>
      <c r="DA4" s="356"/>
      <c r="DB4" s="354">
        <v>10</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63240069</v>
      </c>
      <c r="BO5" s="386"/>
      <c r="BP5" s="386"/>
      <c r="BQ5" s="386"/>
      <c r="BR5" s="386"/>
      <c r="BS5" s="386"/>
      <c r="BT5" s="386"/>
      <c r="BU5" s="387"/>
      <c r="BV5" s="385">
        <v>61147446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89.4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3847509</v>
      </c>
      <c r="BO6" s="386"/>
      <c r="BP6" s="386"/>
      <c r="BQ6" s="386"/>
      <c r="BR6" s="386"/>
      <c r="BS6" s="386"/>
      <c r="BT6" s="386"/>
      <c r="BU6" s="387"/>
      <c r="BV6" s="385">
        <v>3721683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94.6</v>
      </c>
      <c r="CU6" s="423"/>
      <c r="CV6" s="423"/>
      <c r="CW6" s="423"/>
      <c r="CX6" s="423"/>
      <c r="CY6" s="423"/>
      <c r="CZ6" s="423"/>
      <c r="DA6" s="424"/>
      <c r="DB6" s="422">
        <v>96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255164</v>
      </c>
      <c r="BO7" s="386"/>
      <c r="BP7" s="386"/>
      <c r="BQ7" s="386"/>
      <c r="BR7" s="386"/>
      <c r="BS7" s="386"/>
      <c r="BT7" s="386"/>
      <c r="BU7" s="387"/>
      <c r="BV7" s="385">
        <v>52414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37003962</v>
      </c>
      <c r="CU7" s="386"/>
      <c r="CV7" s="386"/>
      <c r="CW7" s="386"/>
      <c r="CX7" s="386"/>
      <c r="CY7" s="386"/>
      <c r="CZ7" s="386"/>
      <c r="DA7" s="387"/>
      <c r="DB7" s="385">
        <v>36531216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3592345</v>
      </c>
      <c r="BO8" s="386"/>
      <c r="BP8" s="386"/>
      <c r="BQ8" s="386"/>
      <c r="BR8" s="386"/>
      <c r="BS8" s="386"/>
      <c r="BT8" s="386"/>
      <c r="BU8" s="387"/>
      <c r="BV8" s="385">
        <v>3669269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0.95</v>
      </c>
      <c r="CU8" s="426"/>
      <c r="CV8" s="426"/>
      <c r="CW8" s="426"/>
      <c r="CX8" s="426"/>
      <c r="CY8" s="426"/>
      <c r="CZ8" s="426"/>
      <c r="DA8" s="427"/>
      <c r="DB8" s="425">
        <v>0.96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198327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-76924</v>
      </c>
      <c r="BO9" s="386"/>
      <c r="BP9" s="386"/>
      <c r="BQ9" s="386"/>
      <c r="BR9" s="386"/>
      <c r="BS9" s="386"/>
      <c r="BT9" s="386"/>
      <c r="BU9" s="387"/>
      <c r="BV9" s="385">
        <v>522491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13.5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198741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691698</v>
      </c>
      <c r="BO10" s="386"/>
      <c r="BP10" s="386"/>
      <c r="BQ10" s="386"/>
      <c r="BR10" s="386"/>
      <c r="BS10" s="386"/>
      <c r="BT10" s="386"/>
      <c r="BU10" s="387"/>
      <c r="BV10" s="385">
        <v>401865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196493</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56150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194705</v>
      </c>
      <c r="S13" s="467"/>
      <c r="T13" s="467"/>
      <c r="U13" s="467"/>
      <c r="V13" s="468"/>
      <c r="W13" s="401" t="s">
        <v>122</v>
      </c>
      <c r="X13" s="402"/>
      <c r="Y13" s="402"/>
      <c r="Z13" s="402"/>
      <c r="AA13" s="402"/>
      <c r="AB13" s="392"/>
      <c r="AC13" s="436">
        <v>2486</v>
      </c>
      <c r="AD13" s="437"/>
      <c r="AE13" s="437"/>
      <c r="AF13" s="437"/>
      <c r="AG13" s="476"/>
      <c r="AH13" s="436">
        <v>3023</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614774</v>
      </c>
      <c r="BO13" s="386"/>
      <c r="BP13" s="386"/>
      <c r="BQ13" s="386"/>
      <c r="BR13" s="386"/>
      <c r="BS13" s="386"/>
      <c r="BT13" s="386"/>
      <c r="BU13" s="387"/>
      <c r="BV13" s="385">
        <v>868206</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v>
      </c>
      <c r="CU13" s="383"/>
      <c r="CV13" s="383"/>
      <c r="CW13" s="383"/>
      <c r="CX13" s="383"/>
      <c r="CY13" s="383"/>
      <c r="CZ13" s="383"/>
      <c r="DA13" s="384"/>
      <c r="DB13" s="382">
        <v>9.1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196809</v>
      </c>
      <c r="S14" s="467"/>
      <c r="T14" s="467"/>
      <c r="U14" s="467"/>
      <c r="V14" s="468"/>
      <c r="W14" s="375"/>
      <c r="X14" s="376"/>
      <c r="Y14" s="376"/>
      <c r="Z14" s="376"/>
      <c r="AA14" s="376"/>
      <c r="AB14" s="365"/>
      <c r="AC14" s="469">
        <v>2.7</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25.9</v>
      </c>
      <c r="CU14" s="481"/>
      <c r="CV14" s="481"/>
      <c r="CW14" s="481"/>
      <c r="CX14" s="481"/>
      <c r="CY14" s="481"/>
      <c r="CZ14" s="481"/>
      <c r="DA14" s="482"/>
      <c r="DB14" s="480">
        <v>37.200000000000003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195047</v>
      </c>
      <c r="S15" s="467"/>
      <c r="T15" s="467"/>
      <c r="U15" s="467"/>
      <c r="V15" s="468"/>
      <c r="W15" s="401" t="s">
        <v>129</v>
      </c>
      <c r="X15" s="402"/>
      <c r="Y15" s="402"/>
      <c r="Z15" s="402"/>
      <c r="AA15" s="402"/>
      <c r="AB15" s="392"/>
      <c r="AC15" s="436">
        <v>24440</v>
      </c>
      <c r="AD15" s="437"/>
      <c r="AE15" s="437"/>
      <c r="AF15" s="437"/>
      <c r="AG15" s="476"/>
      <c r="AH15" s="436">
        <v>28505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25380548</v>
      </c>
      <c r="BO15" s="349"/>
      <c r="BP15" s="349"/>
      <c r="BQ15" s="349"/>
      <c r="BR15" s="349"/>
      <c r="BS15" s="349"/>
      <c r="BT15" s="349"/>
      <c r="BU15" s="350"/>
      <c r="BV15" s="348">
        <v>25013963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26.3</v>
      </c>
      <c r="AD16" s="470"/>
      <c r="AE16" s="470"/>
      <c r="AF16" s="470"/>
      <c r="AG16" s="471"/>
      <c r="AH16" s="469">
        <v>28.6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26736424</v>
      </c>
      <c r="BO16" s="386"/>
      <c r="BP16" s="386"/>
      <c r="BQ16" s="386"/>
      <c r="BR16" s="386"/>
      <c r="BS16" s="386"/>
      <c r="BT16" s="386"/>
      <c r="BU16" s="387"/>
      <c r="BV16" s="385">
        <v>26411864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65854</v>
      </c>
      <c r="AD17" s="437"/>
      <c r="AE17" s="437"/>
      <c r="AF17" s="437"/>
      <c r="AG17" s="476"/>
      <c r="AH17" s="436">
        <v>66313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33104947</v>
      </c>
      <c r="BO17" s="386"/>
      <c r="BP17" s="386"/>
      <c r="BQ17" s="386"/>
      <c r="BR17" s="386"/>
      <c r="BS17" s="386"/>
      <c r="BT17" s="386"/>
      <c r="BU17" s="387"/>
      <c r="BV17" s="385">
        <v>32539363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114.09</v>
      </c>
      <c r="M18" s="498"/>
      <c r="N18" s="498"/>
      <c r="O18" s="498"/>
      <c r="P18" s="498"/>
      <c r="Q18" s="498"/>
      <c r="R18" s="499"/>
      <c r="S18" s="499"/>
      <c r="T18" s="499"/>
      <c r="U18" s="499"/>
      <c r="V18" s="500"/>
      <c r="W18" s="403"/>
      <c r="X18" s="404"/>
      <c r="Y18" s="404"/>
      <c r="Z18" s="404"/>
      <c r="AA18" s="404"/>
      <c r="AB18" s="395"/>
      <c r="AC18" s="501">
        <v>71</v>
      </c>
      <c r="AD18" s="502"/>
      <c r="AE18" s="502"/>
      <c r="AF18" s="502"/>
      <c r="AG18" s="503"/>
      <c r="AH18" s="501">
        <v>66.5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33407951</v>
      </c>
      <c r="BO18" s="386"/>
      <c r="BP18" s="386"/>
      <c r="BQ18" s="386"/>
      <c r="BR18" s="386"/>
      <c r="BS18" s="386"/>
      <c r="BT18" s="386"/>
      <c r="BU18" s="387"/>
      <c r="BV18" s="385">
        <v>33511727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1738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44719505</v>
      </c>
      <c r="BO19" s="386"/>
      <c r="BP19" s="386"/>
      <c r="BQ19" s="386"/>
      <c r="BR19" s="386"/>
      <c r="BS19" s="386"/>
      <c r="BT19" s="386"/>
      <c r="BU19" s="387"/>
      <c r="BV19" s="385">
        <v>43521535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77793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47890373</v>
      </c>
      <c r="BO23" s="386"/>
      <c r="BP23" s="386"/>
      <c r="BQ23" s="386"/>
      <c r="BR23" s="386"/>
      <c r="BS23" s="386"/>
      <c r="BT23" s="386"/>
      <c r="BU23" s="387"/>
      <c r="BV23" s="385">
        <v>47560311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7904</v>
      </c>
      <c r="R24" s="437"/>
      <c r="S24" s="437"/>
      <c r="T24" s="437"/>
      <c r="U24" s="437"/>
      <c r="V24" s="476"/>
      <c r="W24" s="531"/>
      <c r="X24" s="519"/>
      <c r="Y24" s="520"/>
      <c r="Z24" s="435" t="s">
        <v>152</v>
      </c>
      <c r="AA24" s="415"/>
      <c r="AB24" s="415"/>
      <c r="AC24" s="415"/>
      <c r="AD24" s="415"/>
      <c r="AE24" s="415"/>
      <c r="AF24" s="415"/>
      <c r="AG24" s="416"/>
      <c r="AH24" s="436">
        <v>1386</v>
      </c>
      <c r="AI24" s="437"/>
      <c r="AJ24" s="437"/>
      <c r="AK24" s="437"/>
      <c r="AL24" s="476"/>
      <c r="AM24" s="436">
        <v>4395006</v>
      </c>
      <c r="AN24" s="437"/>
      <c r="AO24" s="437"/>
      <c r="AP24" s="437"/>
      <c r="AQ24" s="437"/>
      <c r="AR24" s="476"/>
      <c r="AS24" s="436">
        <v>3171</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36161124</v>
      </c>
      <c r="BO24" s="386"/>
      <c r="BP24" s="386"/>
      <c r="BQ24" s="386"/>
      <c r="BR24" s="386"/>
      <c r="BS24" s="386"/>
      <c r="BT24" s="386"/>
      <c r="BU24" s="387"/>
      <c r="BV24" s="385">
        <v>36540695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6945</v>
      </c>
      <c r="R25" s="437"/>
      <c r="S25" s="437"/>
      <c r="T25" s="437"/>
      <c r="U25" s="437"/>
      <c r="V25" s="476"/>
      <c r="W25" s="531"/>
      <c r="X25" s="519"/>
      <c r="Y25" s="520"/>
      <c r="Z25" s="435" t="s">
        <v>155</v>
      </c>
      <c r="AA25" s="415"/>
      <c r="AB25" s="415"/>
      <c r="AC25" s="415"/>
      <c r="AD25" s="415"/>
      <c r="AE25" s="415"/>
      <c r="AF25" s="415"/>
      <c r="AG25" s="416"/>
      <c r="AH25" s="436">
        <v>354</v>
      </c>
      <c r="AI25" s="437"/>
      <c r="AJ25" s="437"/>
      <c r="AK25" s="437"/>
      <c r="AL25" s="476"/>
      <c r="AM25" s="436">
        <v>1129614</v>
      </c>
      <c r="AN25" s="437"/>
      <c r="AO25" s="437"/>
      <c r="AP25" s="437"/>
      <c r="AQ25" s="437"/>
      <c r="AR25" s="476"/>
      <c r="AS25" s="436">
        <v>3191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13373234</v>
      </c>
      <c r="BO25" s="349"/>
      <c r="BP25" s="349"/>
      <c r="BQ25" s="349"/>
      <c r="BR25" s="349"/>
      <c r="BS25" s="349"/>
      <c r="BT25" s="349"/>
      <c r="BU25" s="350"/>
      <c r="BV25" s="348">
        <v>14860012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6354</v>
      </c>
      <c r="R26" s="437"/>
      <c r="S26" s="437"/>
      <c r="T26" s="437"/>
      <c r="U26" s="437"/>
      <c r="V26" s="476"/>
      <c r="W26" s="531"/>
      <c r="X26" s="519"/>
      <c r="Y26" s="520"/>
      <c r="Z26" s="435" t="s">
        <v>158</v>
      </c>
      <c r="AA26" s="539"/>
      <c r="AB26" s="539"/>
      <c r="AC26" s="539"/>
      <c r="AD26" s="539"/>
      <c r="AE26" s="539"/>
      <c r="AF26" s="539"/>
      <c r="AG26" s="540"/>
      <c r="AH26" s="436">
        <v>108</v>
      </c>
      <c r="AI26" s="437"/>
      <c r="AJ26" s="437"/>
      <c r="AK26" s="437"/>
      <c r="AL26" s="476"/>
      <c r="AM26" s="436">
        <v>337608</v>
      </c>
      <c r="AN26" s="437"/>
      <c r="AO26" s="437"/>
      <c r="AP26" s="437"/>
      <c r="AQ26" s="437"/>
      <c r="AR26" s="476"/>
      <c r="AS26" s="436">
        <v>3126</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100000</v>
      </c>
      <c r="BO26" s="386"/>
      <c r="BP26" s="386"/>
      <c r="BQ26" s="386"/>
      <c r="BR26" s="386"/>
      <c r="BS26" s="386"/>
      <c r="BT26" s="386"/>
      <c r="BU26" s="387"/>
      <c r="BV26" s="385">
        <v>100000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5860</v>
      </c>
      <c r="R27" s="437"/>
      <c r="S27" s="437"/>
      <c r="T27" s="437"/>
      <c r="U27" s="437"/>
      <c r="V27" s="476"/>
      <c r="W27" s="531"/>
      <c r="X27" s="519"/>
      <c r="Y27" s="520"/>
      <c r="Z27" s="435" t="s">
        <v>161</v>
      </c>
      <c r="AA27" s="415"/>
      <c r="AB27" s="415"/>
      <c r="AC27" s="415"/>
      <c r="AD27" s="415"/>
      <c r="AE27" s="415"/>
      <c r="AF27" s="415"/>
      <c r="AG27" s="416"/>
      <c r="AH27" s="436">
        <v>41</v>
      </c>
      <c r="AI27" s="437"/>
      <c r="AJ27" s="437"/>
      <c r="AK27" s="437"/>
      <c r="AL27" s="476"/>
      <c r="AM27" s="436">
        <v>138464</v>
      </c>
      <c r="AN27" s="437"/>
      <c r="AO27" s="437"/>
      <c r="AP27" s="437"/>
      <c r="AQ27" s="437"/>
      <c r="AR27" s="476"/>
      <c r="AS27" s="436">
        <v>3377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2222</v>
      </c>
      <c r="BO27" s="553"/>
      <c r="BP27" s="553"/>
      <c r="BQ27" s="553"/>
      <c r="BR27" s="553"/>
      <c r="BS27" s="553"/>
      <c r="BT27" s="553"/>
      <c r="BU27" s="554"/>
      <c r="BV27" s="552">
        <v>2222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5110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3722184</v>
      </c>
      <c r="BO28" s="349"/>
      <c r="BP28" s="349"/>
      <c r="BQ28" s="349"/>
      <c r="BR28" s="349"/>
      <c r="BS28" s="349"/>
      <c r="BT28" s="349"/>
      <c r="BU28" s="350"/>
      <c r="BV28" s="348">
        <v>3030486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26</v>
      </c>
      <c r="M29" s="437"/>
      <c r="N29" s="437"/>
      <c r="O29" s="437"/>
      <c r="P29" s="476"/>
      <c r="Q29" s="436">
        <v>4750</v>
      </c>
      <c r="R29" s="437"/>
      <c r="S29" s="437"/>
      <c r="T29" s="437"/>
      <c r="U29" s="437"/>
      <c r="V29" s="476"/>
      <c r="W29" s="531"/>
      <c r="X29" s="519"/>
      <c r="Y29" s="520"/>
      <c r="Z29" s="435" t="s">
        <v>168</v>
      </c>
      <c r="AA29" s="415"/>
      <c r="AB29" s="415"/>
      <c r="AC29" s="415"/>
      <c r="AD29" s="415"/>
      <c r="AE29" s="415"/>
      <c r="AF29" s="415"/>
      <c r="AG29" s="416"/>
      <c r="AH29" s="436">
        <v>1427</v>
      </c>
      <c r="AI29" s="437"/>
      <c r="AJ29" s="437"/>
      <c r="AK29" s="437"/>
      <c r="AL29" s="476"/>
      <c r="AM29" s="436">
        <v>4533470</v>
      </c>
      <c r="AN29" s="437"/>
      <c r="AO29" s="437"/>
      <c r="AP29" s="437"/>
      <c r="AQ29" s="437"/>
      <c r="AR29" s="476"/>
      <c r="AS29" s="436">
        <v>3177</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t="s">
        <v>119</v>
      </c>
      <c r="BO29" s="386"/>
      <c r="BP29" s="386"/>
      <c r="BQ29" s="386"/>
      <c r="BR29" s="386"/>
      <c r="BS29" s="386"/>
      <c r="BT29" s="386"/>
      <c r="BU29" s="387"/>
      <c r="BV29" s="385" t="s">
        <v>119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100.5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3840892</v>
      </c>
      <c r="BO30" s="553"/>
      <c r="BP30" s="553"/>
      <c r="BQ30" s="553"/>
      <c r="BR30" s="553"/>
      <c r="BS30" s="553"/>
      <c r="BT30" s="553"/>
      <c r="BU30" s="554"/>
      <c r="BV30" s="552">
        <v>3656200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IF('各会計、関係団体の財政状況及び健全化判断比率'!B35="","",'各会計、関係団体の財政状況及び健全化判断比率'!B35)</f>
        <v>小田原城天守閣事業特別会計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神奈川県後期高齢者医療広域連合（一般会計）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小田原市土地開発公社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宿泊等施設事業特別会計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国民健康保険診療施設事業特別会計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IF('各会計、関係団体の財政状況及び健全化判断比率'!B34="","",'各会計、関係団体の財政状況及び健全化判断比率'!B34)</f>
        <v>病院事業会計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IF('各会計、関係団体の財政状況及び健全化判断比率'!B36="","",'各会計、関係団体の財政状況及び健全化判断比率'!B36)</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神奈川県後期高齢者医療広域連合（後期高齢者医療）</v>
      </c>
      <c r="BZ35" s="565"/>
      <c r="CA35" s="565"/>
      <c r="CB35" s="565"/>
      <c r="CC35" s="565"/>
      <c r="CD35" s="565"/>
      <c r="CE35" s="565"/>
      <c r="CF35" s="565"/>
      <c r="CG35" s="565"/>
      <c r="CH35" s="565"/>
      <c r="CI35" s="565"/>
      <c r="CJ35" s="565"/>
      <c r="CK35" s="565"/>
      <c r="CL35" s="565"/>
      <c r="CM35" s="565"/>
      <c r="CN35" s="165"/>
      <c r="CO35" s="564">
        <f t="shared" ref="CO35:CO43" si="3">IF(CQ35="","",CO34+1)</f>
        <v>23</v>
      </c>
      <c r="CP35" s="564"/>
      <c r="CQ35" s="565" t="str">
        <f>IF('各会計、関係団体の財政状況及び健全化判断比率'!BS8="","",'各会計、関係団体の財政状況及び健全化判断比率'!BS8)</f>
        <v>財団法人　小田原市学校建設公社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公共用地先行取得事業特別会計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IF('各会計、関係団体の財政状況及び健全化判断比率'!B37="","",'各会計、関係団体の財政状況及び健全化判断比率'!B37)</f>
        <v>公設地方卸売市場事業特別会計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小田原市外二ケ市町組合</v>
      </c>
      <c r="BZ36" s="565"/>
      <c r="CA36" s="565"/>
      <c r="CB36" s="565"/>
      <c r="CC36" s="565"/>
      <c r="CD36" s="565"/>
      <c r="CE36" s="565"/>
      <c r="CF36" s="565"/>
      <c r="CG36" s="565"/>
      <c r="CH36" s="565"/>
      <c r="CI36" s="565"/>
      <c r="CJ36" s="565"/>
      <c r="CK36" s="565"/>
      <c r="CL36" s="565"/>
      <c r="CM36" s="565"/>
      <c r="CN36" s="165"/>
      <c r="CO36" s="564">
        <f t="shared" si="3"/>
        <v>24</v>
      </c>
      <c r="CP36" s="564"/>
      <c r="CQ36" s="565" t="str">
        <f>IF('各会計、関係団体の財政状況及び健全化判断比率'!BS9="","",'各会計、関係団体の財政状況及び健全化判断比率'!BS9)</f>
        <v>財団法人　小田原市体育協会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広域消防事業特別会計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南足柄市外五ケ市町組合</v>
      </c>
      <c r="BZ37" s="565"/>
      <c r="CA37" s="565"/>
      <c r="CB37" s="565"/>
      <c r="CC37" s="565"/>
      <c r="CD37" s="565"/>
      <c r="CE37" s="565"/>
      <c r="CF37" s="565"/>
      <c r="CG37" s="565"/>
      <c r="CH37" s="565"/>
      <c r="CI37" s="565"/>
      <c r="CJ37" s="565"/>
      <c r="CK37" s="565"/>
      <c r="CL37" s="565"/>
      <c r="CM37" s="565"/>
      <c r="CN37" s="165"/>
      <c r="CO37" s="564">
        <f t="shared" si="3"/>
        <v>25</v>
      </c>
      <c r="CP37" s="564"/>
      <c r="CQ37" s="565" t="str">
        <f>IF('各会計、関係団体の財政状況及び健全化判断比率'!BS10="","",'各会計、関係団体の財政状況及び健全化判断比率'!BS10)</f>
        <v>財団法人　小田原市公益事業協会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9</v>
      </c>
      <c r="V38" s="564"/>
      <c r="W38" s="565" t="str">
        <f>IF('各会計、関係団体の財政状況及び健全化判断比率'!B32="","",'各会計、関係団体の財政状況及び健全化判断比率'!B32)</f>
        <v>競輪事業特別会計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南足柄市外二ケ市町組合</v>
      </c>
      <c r="BZ38" s="565"/>
      <c r="CA38" s="565"/>
      <c r="CB38" s="565"/>
      <c r="CC38" s="565"/>
      <c r="CD38" s="565"/>
      <c r="CE38" s="565"/>
      <c r="CF38" s="565"/>
      <c r="CG38" s="565"/>
      <c r="CH38" s="565"/>
      <c r="CI38" s="565"/>
      <c r="CJ38" s="565"/>
      <c r="CK38" s="565"/>
      <c r="CL38" s="565"/>
      <c r="CM38" s="565"/>
      <c r="CN38" s="165"/>
      <c r="CO38" s="564">
        <f t="shared" si="3"/>
        <v>26</v>
      </c>
      <c r="CP38" s="564"/>
      <c r="CQ38" s="565" t="str">
        <f>IF('各会計、関係団体の財政状況及び健全化判断比率'!BS11="","",'各会計、関係団体の財政状況及び健全化判断比率'!BS11)</f>
        <v>株式会社　小田原水道サービスセンター</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箱根町外二ケ市町組合</v>
      </c>
      <c r="BZ39" s="565"/>
      <c r="CA39" s="565"/>
      <c r="CB39" s="565"/>
      <c r="CC39" s="565"/>
      <c r="CD39" s="565"/>
      <c r="CE39" s="565"/>
      <c r="CF39" s="565"/>
      <c r="CG39" s="565"/>
      <c r="CH39" s="565"/>
      <c r="CI39" s="565"/>
      <c r="CJ39" s="565"/>
      <c r="CK39" s="565"/>
      <c r="CL39" s="565"/>
      <c r="CM39" s="565"/>
      <c r="CN39" s="165"/>
      <c r="CO39" s="564">
        <f t="shared" si="3"/>
        <v>27</v>
      </c>
      <c r="CP39" s="564"/>
      <c r="CQ39" s="565" t="str">
        <f>IF('各会計、関係団体の財政状況及び健全化判断比率'!BS12="","",'各会計、関係団体の財政状況及び健全化判断比率'!BS12)</f>
        <v>公益財団法人　かながわ海岸美化財団</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南足柄市外四ケ市町組合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32434339</v>
      </c>
      <c r="S5" s="581"/>
      <c r="T5" s="581"/>
      <c r="U5" s="581"/>
      <c r="V5" s="581"/>
      <c r="W5" s="581"/>
      <c r="X5" s="581"/>
      <c r="Y5" s="582"/>
      <c r="Z5" s="583">
        <v>48.3</v>
      </c>
      <c r="AA5" s="583"/>
      <c r="AB5" s="583"/>
      <c r="AC5" s="583"/>
      <c r="AD5" s="584">
        <v>30479236</v>
      </c>
      <c r="AE5" s="584"/>
      <c r="AF5" s="584"/>
      <c r="AG5" s="584"/>
      <c r="AH5" s="584"/>
      <c r="AI5" s="584"/>
      <c r="AJ5" s="584"/>
      <c r="AK5" s="584"/>
      <c r="AL5" s="585">
        <v>86.3</v>
      </c>
      <c r="AM5" s="586"/>
      <c r="AN5" s="586"/>
      <c r="AO5" s="587"/>
      <c r="AP5" s="577" t="s">
        <v>206</v>
      </c>
      <c r="AQ5" s="578"/>
      <c r="AR5" s="578"/>
      <c r="AS5" s="578"/>
      <c r="AT5" s="578"/>
      <c r="AU5" s="578"/>
      <c r="AV5" s="578"/>
      <c r="AW5" s="578"/>
      <c r="AX5" s="578"/>
      <c r="AY5" s="578"/>
      <c r="AZ5" s="578"/>
      <c r="BA5" s="578"/>
      <c r="BB5" s="578"/>
      <c r="BC5" s="578"/>
      <c r="BD5" s="578"/>
      <c r="BE5" s="578"/>
      <c r="BF5" s="579"/>
      <c r="BG5" s="591">
        <v>30465419</v>
      </c>
      <c r="BH5" s="592"/>
      <c r="BI5" s="592"/>
      <c r="BJ5" s="592"/>
      <c r="BK5" s="592"/>
      <c r="BL5" s="592"/>
      <c r="BM5" s="592"/>
      <c r="BN5" s="593"/>
      <c r="BO5" s="594">
        <v>93.9</v>
      </c>
      <c r="BP5" s="594"/>
      <c r="BQ5" s="594"/>
      <c r="BR5" s="594"/>
      <c r="BS5" s="595">
        <v>143111</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369106</v>
      </c>
      <c r="S6" s="592"/>
      <c r="T6" s="592"/>
      <c r="U6" s="592"/>
      <c r="V6" s="592"/>
      <c r="W6" s="592"/>
      <c r="X6" s="592"/>
      <c r="Y6" s="593"/>
      <c r="Z6" s="594">
        <v>0.6</v>
      </c>
      <c r="AA6" s="594"/>
      <c r="AB6" s="594"/>
      <c r="AC6" s="594"/>
      <c r="AD6" s="595">
        <v>369106</v>
      </c>
      <c r="AE6" s="595"/>
      <c r="AF6" s="595"/>
      <c r="AG6" s="595"/>
      <c r="AH6" s="595"/>
      <c r="AI6" s="595"/>
      <c r="AJ6" s="595"/>
      <c r="AK6" s="595"/>
      <c r="AL6" s="596">
        <v>1</v>
      </c>
      <c r="AM6" s="597"/>
      <c r="AN6" s="597"/>
      <c r="AO6" s="598"/>
      <c r="AP6" s="588" t="s">
        <v>211</v>
      </c>
      <c r="AQ6" s="589"/>
      <c r="AR6" s="589"/>
      <c r="AS6" s="589"/>
      <c r="AT6" s="589"/>
      <c r="AU6" s="589"/>
      <c r="AV6" s="589"/>
      <c r="AW6" s="589"/>
      <c r="AX6" s="589"/>
      <c r="AY6" s="589"/>
      <c r="AZ6" s="589"/>
      <c r="BA6" s="589"/>
      <c r="BB6" s="589"/>
      <c r="BC6" s="589"/>
      <c r="BD6" s="589"/>
      <c r="BE6" s="589"/>
      <c r="BF6" s="590"/>
      <c r="BG6" s="591">
        <v>30465419</v>
      </c>
      <c r="BH6" s="592"/>
      <c r="BI6" s="592"/>
      <c r="BJ6" s="592"/>
      <c r="BK6" s="592"/>
      <c r="BL6" s="592"/>
      <c r="BM6" s="592"/>
      <c r="BN6" s="593"/>
      <c r="BO6" s="594">
        <v>93.9</v>
      </c>
      <c r="BP6" s="594"/>
      <c r="BQ6" s="594"/>
      <c r="BR6" s="594"/>
      <c r="BS6" s="595">
        <v>143111</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443865</v>
      </c>
      <c r="CS6" s="592"/>
      <c r="CT6" s="592"/>
      <c r="CU6" s="592"/>
      <c r="CV6" s="592"/>
      <c r="CW6" s="592"/>
      <c r="CX6" s="592"/>
      <c r="CY6" s="593"/>
      <c r="CZ6" s="594">
        <v>0.7</v>
      </c>
      <c r="DA6" s="594"/>
      <c r="DB6" s="594"/>
      <c r="DC6" s="594"/>
      <c r="DD6" s="600" t="s">
        <v>213</v>
      </c>
      <c r="DE6" s="592"/>
      <c r="DF6" s="592"/>
      <c r="DG6" s="592"/>
      <c r="DH6" s="592"/>
      <c r="DI6" s="592"/>
      <c r="DJ6" s="592"/>
      <c r="DK6" s="592"/>
      <c r="DL6" s="592"/>
      <c r="DM6" s="592"/>
      <c r="DN6" s="592"/>
      <c r="DO6" s="592"/>
      <c r="DP6" s="593"/>
      <c r="DQ6" s="600">
        <v>443865</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54030</v>
      </c>
      <c r="S7" s="592"/>
      <c r="T7" s="592"/>
      <c r="U7" s="592"/>
      <c r="V7" s="592"/>
      <c r="W7" s="592"/>
      <c r="X7" s="592"/>
      <c r="Y7" s="593"/>
      <c r="Z7" s="594">
        <v>0.1</v>
      </c>
      <c r="AA7" s="594"/>
      <c r="AB7" s="594"/>
      <c r="AC7" s="594"/>
      <c r="AD7" s="595">
        <v>54030</v>
      </c>
      <c r="AE7" s="595"/>
      <c r="AF7" s="595"/>
      <c r="AG7" s="595"/>
      <c r="AH7" s="595"/>
      <c r="AI7" s="595"/>
      <c r="AJ7" s="595"/>
      <c r="AK7" s="595"/>
      <c r="AL7" s="596">
        <v>0.2</v>
      </c>
      <c r="AM7" s="597"/>
      <c r="AN7" s="597"/>
      <c r="AO7" s="598"/>
      <c r="AP7" s="588" t="s">
        <v>215</v>
      </c>
      <c r="AQ7" s="589"/>
      <c r="AR7" s="589"/>
      <c r="AS7" s="589"/>
      <c r="AT7" s="589"/>
      <c r="AU7" s="589"/>
      <c r="AV7" s="589"/>
      <c r="AW7" s="589"/>
      <c r="AX7" s="589"/>
      <c r="AY7" s="589"/>
      <c r="AZ7" s="589"/>
      <c r="BA7" s="589"/>
      <c r="BB7" s="589"/>
      <c r="BC7" s="589"/>
      <c r="BD7" s="589"/>
      <c r="BE7" s="589"/>
      <c r="BF7" s="590"/>
      <c r="BG7" s="591">
        <v>13620918</v>
      </c>
      <c r="BH7" s="592"/>
      <c r="BI7" s="592"/>
      <c r="BJ7" s="592"/>
      <c r="BK7" s="592"/>
      <c r="BL7" s="592"/>
      <c r="BM7" s="592"/>
      <c r="BN7" s="593"/>
      <c r="BO7" s="594">
        <v>42</v>
      </c>
      <c r="BP7" s="594"/>
      <c r="BQ7" s="594"/>
      <c r="BR7" s="594"/>
      <c r="BS7" s="595">
        <v>143111</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6994855</v>
      </c>
      <c r="CS7" s="592"/>
      <c r="CT7" s="592"/>
      <c r="CU7" s="592"/>
      <c r="CV7" s="592"/>
      <c r="CW7" s="592"/>
      <c r="CX7" s="592"/>
      <c r="CY7" s="593"/>
      <c r="CZ7" s="594">
        <v>11.1</v>
      </c>
      <c r="DA7" s="594"/>
      <c r="DB7" s="594"/>
      <c r="DC7" s="594"/>
      <c r="DD7" s="600">
        <v>495889</v>
      </c>
      <c r="DE7" s="592"/>
      <c r="DF7" s="592"/>
      <c r="DG7" s="592"/>
      <c r="DH7" s="592"/>
      <c r="DI7" s="592"/>
      <c r="DJ7" s="592"/>
      <c r="DK7" s="592"/>
      <c r="DL7" s="592"/>
      <c r="DM7" s="592"/>
      <c r="DN7" s="592"/>
      <c r="DO7" s="592"/>
      <c r="DP7" s="593"/>
      <c r="DQ7" s="600">
        <v>6180502</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119894</v>
      </c>
      <c r="S8" s="592"/>
      <c r="T8" s="592"/>
      <c r="U8" s="592"/>
      <c r="V8" s="592"/>
      <c r="W8" s="592"/>
      <c r="X8" s="592"/>
      <c r="Y8" s="593"/>
      <c r="Z8" s="594">
        <v>0.2</v>
      </c>
      <c r="AA8" s="594"/>
      <c r="AB8" s="594"/>
      <c r="AC8" s="594"/>
      <c r="AD8" s="595">
        <v>119894</v>
      </c>
      <c r="AE8" s="595"/>
      <c r="AF8" s="595"/>
      <c r="AG8" s="595"/>
      <c r="AH8" s="595"/>
      <c r="AI8" s="595"/>
      <c r="AJ8" s="595"/>
      <c r="AK8" s="595"/>
      <c r="AL8" s="596">
        <v>0.3</v>
      </c>
      <c r="AM8" s="597"/>
      <c r="AN8" s="597"/>
      <c r="AO8" s="598"/>
      <c r="AP8" s="588" t="s">
        <v>218</v>
      </c>
      <c r="AQ8" s="589"/>
      <c r="AR8" s="589"/>
      <c r="AS8" s="589"/>
      <c r="AT8" s="589"/>
      <c r="AU8" s="589"/>
      <c r="AV8" s="589"/>
      <c r="AW8" s="589"/>
      <c r="AX8" s="589"/>
      <c r="AY8" s="589"/>
      <c r="AZ8" s="589"/>
      <c r="BA8" s="589"/>
      <c r="BB8" s="589"/>
      <c r="BC8" s="589"/>
      <c r="BD8" s="589"/>
      <c r="BE8" s="589"/>
      <c r="BF8" s="590"/>
      <c r="BG8" s="591">
        <v>281652</v>
      </c>
      <c r="BH8" s="592"/>
      <c r="BI8" s="592"/>
      <c r="BJ8" s="592"/>
      <c r="BK8" s="592"/>
      <c r="BL8" s="592"/>
      <c r="BM8" s="592"/>
      <c r="BN8" s="593"/>
      <c r="BO8" s="594">
        <v>0.9</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24667645</v>
      </c>
      <c r="CS8" s="592"/>
      <c r="CT8" s="592"/>
      <c r="CU8" s="592"/>
      <c r="CV8" s="592"/>
      <c r="CW8" s="592"/>
      <c r="CX8" s="592"/>
      <c r="CY8" s="593"/>
      <c r="CZ8" s="594">
        <v>39</v>
      </c>
      <c r="DA8" s="594"/>
      <c r="DB8" s="594"/>
      <c r="DC8" s="594"/>
      <c r="DD8" s="600">
        <v>851273</v>
      </c>
      <c r="DE8" s="592"/>
      <c r="DF8" s="592"/>
      <c r="DG8" s="592"/>
      <c r="DH8" s="592"/>
      <c r="DI8" s="592"/>
      <c r="DJ8" s="592"/>
      <c r="DK8" s="592"/>
      <c r="DL8" s="592"/>
      <c r="DM8" s="592"/>
      <c r="DN8" s="592"/>
      <c r="DO8" s="592"/>
      <c r="DP8" s="593"/>
      <c r="DQ8" s="600">
        <v>11377920</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211098</v>
      </c>
      <c r="S9" s="592"/>
      <c r="T9" s="592"/>
      <c r="U9" s="592"/>
      <c r="V9" s="592"/>
      <c r="W9" s="592"/>
      <c r="X9" s="592"/>
      <c r="Y9" s="593"/>
      <c r="Z9" s="594">
        <v>0.3</v>
      </c>
      <c r="AA9" s="594"/>
      <c r="AB9" s="594"/>
      <c r="AC9" s="594"/>
      <c r="AD9" s="595">
        <v>211098</v>
      </c>
      <c r="AE9" s="595"/>
      <c r="AF9" s="595"/>
      <c r="AG9" s="595"/>
      <c r="AH9" s="595"/>
      <c r="AI9" s="595"/>
      <c r="AJ9" s="595"/>
      <c r="AK9" s="595"/>
      <c r="AL9" s="596">
        <v>0.6</v>
      </c>
      <c r="AM9" s="597"/>
      <c r="AN9" s="597"/>
      <c r="AO9" s="598"/>
      <c r="AP9" s="588" t="s">
        <v>221</v>
      </c>
      <c r="AQ9" s="589"/>
      <c r="AR9" s="589"/>
      <c r="AS9" s="589"/>
      <c r="AT9" s="589"/>
      <c r="AU9" s="589"/>
      <c r="AV9" s="589"/>
      <c r="AW9" s="589"/>
      <c r="AX9" s="589"/>
      <c r="AY9" s="589"/>
      <c r="AZ9" s="589"/>
      <c r="BA9" s="589"/>
      <c r="BB9" s="589"/>
      <c r="BC9" s="589"/>
      <c r="BD9" s="589"/>
      <c r="BE9" s="589"/>
      <c r="BF9" s="590"/>
      <c r="BG9" s="591">
        <v>11186522</v>
      </c>
      <c r="BH9" s="592"/>
      <c r="BI9" s="592"/>
      <c r="BJ9" s="592"/>
      <c r="BK9" s="592"/>
      <c r="BL9" s="592"/>
      <c r="BM9" s="592"/>
      <c r="BN9" s="593"/>
      <c r="BO9" s="594">
        <v>34.5</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6218534</v>
      </c>
      <c r="CS9" s="592"/>
      <c r="CT9" s="592"/>
      <c r="CU9" s="592"/>
      <c r="CV9" s="592"/>
      <c r="CW9" s="592"/>
      <c r="CX9" s="592"/>
      <c r="CY9" s="593"/>
      <c r="CZ9" s="594">
        <v>9.8000000000000007</v>
      </c>
      <c r="DA9" s="594"/>
      <c r="DB9" s="594"/>
      <c r="DC9" s="594"/>
      <c r="DD9" s="600">
        <v>726193</v>
      </c>
      <c r="DE9" s="592"/>
      <c r="DF9" s="592"/>
      <c r="DG9" s="592"/>
      <c r="DH9" s="592"/>
      <c r="DI9" s="592"/>
      <c r="DJ9" s="592"/>
      <c r="DK9" s="592"/>
      <c r="DL9" s="592"/>
      <c r="DM9" s="592"/>
      <c r="DN9" s="592"/>
      <c r="DO9" s="592"/>
      <c r="DP9" s="593"/>
      <c r="DQ9" s="600">
        <v>5250525</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1909982</v>
      </c>
      <c r="S10" s="592"/>
      <c r="T10" s="592"/>
      <c r="U10" s="592"/>
      <c r="V10" s="592"/>
      <c r="W10" s="592"/>
      <c r="X10" s="592"/>
      <c r="Y10" s="593"/>
      <c r="Z10" s="594">
        <v>2.8</v>
      </c>
      <c r="AA10" s="594"/>
      <c r="AB10" s="594"/>
      <c r="AC10" s="594"/>
      <c r="AD10" s="595">
        <v>1909982</v>
      </c>
      <c r="AE10" s="595"/>
      <c r="AF10" s="595"/>
      <c r="AG10" s="595"/>
      <c r="AH10" s="595"/>
      <c r="AI10" s="595"/>
      <c r="AJ10" s="595"/>
      <c r="AK10" s="595"/>
      <c r="AL10" s="596">
        <v>5.4</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610966</v>
      </c>
      <c r="BH10" s="592"/>
      <c r="BI10" s="592"/>
      <c r="BJ10" s="592"/>
      <c r="BK10" s="592"/>
      <c r="BL10" s="592"/>
      <c r="BM10" s="592"/>
      <c r="BN10" s="593"/>
      <c r="BO10" s="594">
        <v>1.9</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187143</v>
      </c>
      <c r="CS10" s="592"/>
      <c r="CT10" s="592"/>
      <c r="CU10" s="592"/>
      <c r="CV10" s="592"/>
      <c r="CW10" s="592"/>
      <c r="CX10" s="592"/>
      <c r="CY10" s="593"/>
      <c r="CZ10" s="594">
        <v>0.3</v>
      </c>
      <c r="DA10" s="594"/>
      <c r="DB10" s="594"/>
      <c r="DC10" s="594"/>
      <c r="DD10" s="600" t="s">
        <v>110</v>
      </c>
      <c r="DE10" s="592"/>
      <c r="DF10" s="592"/>
      <c r="DG10" s="592"/>
      <c r="DH10" s="592"/>
      <c r="DI10" s="592"/>
      <c r="DJ10" s="592"/>
      <c r="DK10" s="592"/>
      <c r="DL10" s="592"/>
      <c r="DM10" s="592"/>
      <c r="DN10" s="592"/>
      <c r="DO10" s="592"/>
      <c r="DP10" s="593"/>
      <c r="DQ10" s="600">
        <v>6808</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15839</v>
      </c>
      <c r="S11" s="592"/>
      <c r="T11" s="592"/>
      <c r="U11" s="592"/>
      <c r="V11" s="592"/>
      <c r="W11" s="592"/>
      <c r="X11" s="592"/>
      <c r="Y11" s="593"/>
      <c r="Z11" s="594">
        <v>0</v>
      </c>
      <c r="AA11" s="594"/>
      <c r="AB11" s="594"/>
      <c r="AC11" s="594"/>
      <c r="AD11" s="595">
        <v>15839</v>
      </c>
      <c r="AE11" s="595"/>
      <c r="AF11" s="595"/>
      <c r="AG11" s="595"/>
      <c r="AH11" s="595"/>
      <c r="AI11" s="595"/>
      <c r="AJ11" s="595"/>
      <c r="AK11" s="595"/>
      <c r="AL11" s="596">
        <v>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1541778</v>
      </c>
      <c r="BH11" s="592"/>
      <c r="BI11" s="592"/>
      <c r="BJ11" s="592"/>
      <c r="BK11" s="592"/>
      <c r="BL11" s="592"/>
      <c r="BM11" s="592"/>
      <c r="BN11" s="593"/>
      <c r="BO11" s="594">
        <v>4.8</v>
      </c>
      <c r="BP11" s="594"/>
      <c r="BQ11" s="594"/>
      <c r="BR11" s="594"/>
      <c r="BS11" s="600">
        <v>143111</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812403</v>
      </c>
      <c r="CS11" s="592"/>
      <c r="CT11" s="592"/>
      <c r="CU11" s="592"/>
      <c r="CV11" s="592"/>
      <c r="CW11" s="592"/>
      <c r="CX11" s="592"/>
      <c r="CY11" s="593"/>
      <c r="CZ11" s="594">
        <v>1.3</v>
      </c>
      <c r="DA11" s="594"/>
      <c r="DB11" s="594"/>
      <c r="DC11" s="594"/>
      <c r="DD11" s="600">
        <v>354273</v>
      </c>
      <c r="DE11" s="592"/>
      <c r="DF11" s="592"/>
      <c r="DG11" s="592"/>
      <c r="DH11" s="592"/>
      <c r="DI11" s="592"/>
      <c r="DJ11" s="592"/>
      <c r="DK11" s="592"/>
      <c r="DL11" s="592"/>
      <c r="DM11" s="592"/>
      <c r="DN11" s="592"/>
      <c r="DO11" s="592"/>
      <c r="DP11" s="593"/>
      <c r="DQ11" s="600">
        <v>467094</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15107006</v>
      </c>
      <c r="BH12" s="592"/>
      <c r="BI12" s="592"/>
      <c r="BJ12" s="592"/>
      <c r="BK12" s="592"/>
      <c r="BL12" s="592"/>
      <c r="BM12" s="592"/>
      <c r="BN12" s="593"/>
      <c r="BO12" s="594">
        <v>46.6</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983116</v>
      </c>
      <c r="CS12" s="592"/>
      <c r="CT12" s="592"/>
      <c r="CU12" s="592"/>
      <c r="CV12" s="592"/>
      <c r="CW12" s="592"/>
      <c r="CX12" s="592"/>
      <c r="CY12" s="593"/>
      <c r="CZ12" s="594">
        <v>1.6</v>
      </c>
      <c r="DA12" s="594"/>
      <c r="DB12" s="594"/>
      <c r="DC12" s="594"/>
      <c r="DD12" s="600">
        <v>88078</v>
      </c>
      <c r="DE12" s="592"/>
      <c r="DF12" s="592"/>
      <c r="DG12" s="592"/>
      <c r="DH12" s="592"/>
      <c r="DI12" s="592"/>
      <c r="DJ12" s="592"/>
      <c r="DK12" s="592"/>
      <c r="DL12" s="592"/>
      <c r="DM12" s="592"/>
      <c r="DN12" s="592"/>
      <c r="DO12" s="592"/>
      <c r="DP12" s="593"/>
      <c r="DQ12" s="600">
        <v>689039</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188762</v>
      </c>
      <c r="S13" s="592"/>
      <c r="T13" s="592"/>
      <c r="U13" s="592"/>
      <c r="V13" s="592"/>
      <c r="W13" s="592"/>
      <c r="X13" s="592"/>
      <c r="Y13" s="593"/>
      <c r="Z13" s="594">
        <v>0.3</v>
      </c>
      <c r="AA13" s="594"/>
      <c r="AB13" s="594"/>
      <c r="AC13" s="594"/>
      <c r="AD13" s="595">
        <v>188762</v>
      </c>
      <c r="AE13" s="595"/>
      <c r="AF13" s="595"/>
      <c r="AG13" s="595"/>
      <c r="AH13" s="595"/>
      <c r="AI13" s="595"/>
      <c r="AJ13" s="595"/>
      <c r="AK13" s="595"/>
      <c r="AL13" s="596">
        <v>0.5</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15072380</v>
      </c>
      <c r="BH13" s="592"/>
      <c r="BI13" s="592"/>
      <c r="BJ13" s="592"/>
      <c r="BK13" s="592"/>
      <c r="BL13" s="592"/>
      <c r="BM13" s="592"/>
      <c r="BN13" s="593"/>
      <c r="BO13" s="594">
        <v>46.5</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6691893</v>
      </c>
      <c r="CS13" s="592"/>
      <c r="CT13" s="592"/>
      <c r="CU13" s="592"/>
      <c r="CV13" s="592"/>
      <c r="CW13" s="592"/>
      <c r="CX13" s="592"/>
      <c r="CY13" s="593"/>
      <c r="CZ13" s="594">
        <v>10.6</v>
      </c>
      <c r="DA13" s="594"/>
      <c r="DB13" s="594"/>
      <c r="DC13" s="594"/>
      <c r="DD13" s="600">
        <v>2669436</v>
      </c>
      <c r="DE13" s="592"/>
      <c r="DF13" s="592"/>
      <c r="DG13" s="592"/>
      <c r="DH13" s="592"/>
      <c r="DI13" s="592"/>
      <c r="DJ13" s="592"/>
      <c r="DK13" s="592"/>
      <c r="DL13" s="592"/>
      <c r="DM13" s="592"/>
      <c r="DN13" s="592"/>
      <c r="DO13" s="592"/>
      <c r="DP13" s="593"/>
      <c r="DQ13" s="600">
        <v>4160267</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252808</v>
      </c>
      <c r="BH14" s="592"/>
      <c r="BI14" s="592"/>
      <c r="BJ14" s="592"/>
      <c r="BK14" s="592"/>
      <c r="BL14" s="592"/>
      <c r="BM14" s="592"/>
      <c r="BN14" s="593"/>
      <c r="BO14" s="594">
        <v>0.8</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3689614</v>
      </c>
      <c r="CS14" s="592"/>
      <c r="CT14" s="592"/>
      <c r="CU14" s="592"/>
      <c r="CV14" s="592"/>
      <c r="CW14" s="592"/>
      <c r="CX14" s="592"/>
      <c r="CY14" s="593"/>
      <c r="CZ14" s="594">
        <v>5.8</v>
      </c>
      <c r="DA14" s="594"/>
      <c r="DB14" s="594"/>
      <c r="DC14" s="594"/>
      <c r="DD14" s="600">
        <v>409910</v>
      </c>
      <c r="DE14" s="592"/>
      <c r="DF14" s="592"/>
      <c r="DG14" s="592"/>
      <c r="DH14" s="592"/>
      <c r="DI14" s="592"/>
      <c r="DJ14" s="592"/>
      <c r="DK14" s="592"/>
      <c r="DL14" s="592"/>
      <c r="DM14" s="592"/>
      <c r="DN14" s="592"/>
      <c r="DO14" s="592"/>
      <c r="DP14" s="593"/>
      <c r="DQ14" s="600">
        <v>1916289</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138264</v>
      </c>
      <c r="S15" s="592"/>
      <c r="T15" s="592"/>
      <c r="U15" s="592"/>
      <c r="V15" s="592"/>
      <c r="W15" s="592"/>
      <c r="X15" s="592"/>
      <c r="Y15" s="593"/>
      <c r="Z15" s="594">
        <v>0.2</v>
      </c>
      <c r="AA15" s="594"/>
      <c r="AB15" s="594"/>
      <c r="AC15" s="594"/>
      <c r="AD15" s="595">
        <v>138264</v>
      </c>
      <c r="AE15" s="595"/>
      <c r="AF15" s="595"/>
      <c r="AG15" s="595"/>
      <c r="AH15" s="595"/>
      <c r="AI15" s="595"/>
      <c r="AJ15" s="595"/>
      <c r="AK15" s="595"/>
      <c r="AL15" s="596">
        <v>0.4</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1484687</v>
      </c>
      <c r="BH15" s="592"/>
      <c r="BI15" s="592"/>
      <c r="BJ15" s="592"/>
      <c r="BK15" s="592"/>
      <c r="BL15" s="592"/>
      <c r="BM15" s="592"/>
      <c r="BN15" s="593"/>
      <c r="BO15" s="594">
        <v>4.5999999999999996</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6006322</v>
      </c>
      <c r="CS15" s="592"/>
      <c r="CT15" s="592"/>
      <c r="CU15" s="592"/>
      <c r="CV15" s="592"/>
      <c r="CW15" s="592"/>
      <c r="CX15" s="592"/>
      <c r="CY15" s="593"/>
      <c r="CZ15" s="594">
        <v>9.5</v>
      </c>
      <c r="DA15" s="594"/>
      <c r="DB15" s="594"/>
      <c r="DC15" s="594"/>
      <c r="DD15" s="600">
        <v>1744464</v>
      </c>
      <c r="DE15" s="592"/>
      <c r="DF15" s="592"/>
      <c r="DG15" s="592"/>
      <c r="DH15" s="592"/>
      <c r="DI15" s="592"/>
      <c r="DJ15" s="592"/>
      <c r="DK15" s="592"/>
      <c r="DL15" s="592"/>
      <c r="DM15" s="592"/>
      <c r="DN15" s="592"/>
      <c r="DO15" s="592"/>
      <c r="DP15" s="593"/>
      <c r="DQ15" s="600">
        <v>4474533</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1630107</v>
      </c>
      <c r="S16" s="592"/>
      <c r="T16" s="592"/>
      <c r="U16" s="592"/>
      <c r="V16" s="592"/>
      <c r="W16" s="592"/>
      <c r="X16" s="592"/>
      <c r="Y16" s="593"/>
      <c r="Z16" s="594">
        <v>2.4</v>
      </c>
      <c r="AA16" s="594"/>
      <c r="AB16" s="594"/>
      <c r="AC16" s="594"/>
      <c r="AD16" s="595">
        <v>1354961</v>
      </c>
      <c r="AE16" s="595"/>
      <c r="AF16" s="595"/>
      <c r="AG16" s="595"/>
      <c r="AH16" s="595"/>
      <c r="AI16" s="595"/>
      <c r="AJ16" s="595"/>
      <c r="AK16" s="595"/>
      <c r="AL16" s="596">
        <v>3.8</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418398</v>
      </c>
      <c r="CS16" s="592"/>
      <c r="CT16" s="592"/>
      <c r="CU16" s="592"/>
      <c r="CV16" s="592"/>
      <c r="CW16" s="592"/>
      <c r="CX16" s="592"/>
      <c r="CY16" s="593"/>
      <c r="CZ16" s="594">
        <v>0.7</v>
      </c>
      <c r="DA16" s="594"/>
      <c r="DB16" s="594"/>
      <c r="DC16" s="594"/>
      <c r="DD16" s="600" t="s">
        <v>110</v>
      </c>
      <c r="DE16" s="592"/>
      <c r="DF16" s="592"/>
      <c r="DG16" s="592"/>
      <c r="DH16" s="592"/>
      <c r="DI16" s="592"/>
      <c r="DJ16" s="592"/>
      <c r="DK16" s="592"/>
      <c r="DL16" s="592"/>
      <c r="DM16" s="592"/>
      <c r="DN16" s="592"/>
      <c r="DO16" s="592"/>
      <c r="DP16" s="593"/>
      <c r="DQ16" s="600">
        <v>61918</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1354961</v>
      </c>
      <c r="S17" s="592"/>
      <c r="T17" s="592"/>
      <c r="U17" s="592"/>
      <c r="V17" s="592"/>
      <c r="W17" s="592"/>
      <c r="X17" s="592"/>
      <c r="Y17" s="593"/>
      <c r="Z17" s="594">
        <v>2</v>
      </c>
      <c r="AA17" s="594"/>
      <c r="AB17" s="594"/>
      <c r="AC17" s="594"/>
      <c r="AD17" s="595">
        <v>1354961</v>
      </c>
      <c r="AE17" s="595"/>
      <c r="AF17" s="595"/>
      <c r="AG17" s="595"/>
      <c r="AH17" s="595"/>
      <c r="AI17" s="595"/>
      <c r="AJ17" s="595"/>
      <c r="AK17" s="595"/>
      <c r="AL17" s="596">
        <v>3.8</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6126281</v>
      </c>
      <c r="CS17" s="592"/>
      <c r="CT17" s="592"/>
      <c r="CU17" s="592"/>
      <c r="CV17" s="592"/>
      <c r="CW17" s="592"/>
      <c r="CX17" s="592"/>
      <c r="CY17" s="593"/>
      <c r="CZ17" s="594">
        <v>9.6999999999999993</v>
      </c>
      <c r="DA17" s="594"/>
      <c r="DB17" s="594"/>
      <c r="DC17" s="594"/>
      <c r="DD17" s="600" t="s">
        <v>110</v>
      </c>
      <c r="DE17" s="592"/>
      <c r="DF17" s="592"/>
      <c r="DG17" s="592"/>
      <c r="DH17" s="592"/>
      <c r="DI17" s="592"/>
      <c r="DJ17" s="592"/>
      <c r="DK17" s="592"/>
      <c r="DL17" s="592"/>
      <c r="DM17" s="592"/>
      <c r="DN17" s="592"/>
      <c r="DO17" s="592"/>
      <c r="DP17" s="593"/>
      <c r="DQ17" s="600">
        <v>5843236</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275146</v>
      </c>
      <c r="S18" s="592"/>
      <c r="T18" s="592"/>
      <c r="U18" s="592"/>
      <c r="V18" s="592"/>
      <c r="W18" s="592"/>
      <c r="X18" s="592"/>
      <c r="Y18" s="593"/>
      <c r="Z18" s="594">
        <v>0.4</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1968920</v>
      </c>
      <c r="BH19" s="592"/>
      <c r="BI19" s="592"/>
      <c r="BJ19" s="592"/>
      <c r="BK19" s="592"/>
      <c r="BL19" s="592"/>
      <c r="BM19" s="592"/>
      <c r="BN19" s="593"/>
      <c r="BO19" s="594">
        <v>6.1</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37071421</v>
      </c>
      <c r="S20" s="592"/>
      <c r="T20" s="592"/>
      <c r="U20" s="592"/>
      <c r="V20" s="592"/>
      <c r="W20" s="592"/>
      <c r="X20" s="592"/>
      <c r="Y20" s="593"/>
      <c r="Z20" s="594">
        <v>55.3</v>
      </c>
      <c r="AA20" s="594"/>
      <c r="AB20" s="594"/>
      <c r="AC20" s="594"/>
      <c r="AD20" s="595">
        <v>34841172</v>
      </c>
      <c r="AE20" s="595"/>
      <c r="AF20" s="595"/>
      <c r="AG20" s="595"/>
      <c r="AH20" s="595"/>
      <c r="AI20" s="595"/>
      <c r="AJ20" s="595"/>
      <c r="AK20" s="595"/>
      <c r="AL20" s="596">
        <v>98.7</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1968920</v>
      </c>
      <c r="BH20" s="592"/>
      <c r="BI20" s="592"/>
      <c r="BJ20" s="592"/>
      <c r="BK20" s="592"/>
      <c r="BL20" s="592"/>
      <c r="BM20" s="592"/>
      <c r="BN20" s="593"/>
      <c r="BO20" s="594">
        <v>6.1</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63240069</v>
      </c>
      <c r="CS20" s="592"/>
      <c r="CT20" s="592"/>
      <c r="CU20" s="592"/>
      <c r="CV20" s="592"/>
      <c r="CW20" s="592"/>
      <c r="CX20" s="592"/>
      <c r="CY20" s="593"/>
      <c r="CZ20" s="594">
        <v>100</v>
      </c>
      <c r="DA20" s="594"/>
      <c r="DB20" s="594"/>
      <c r="DC20" s="594"/>
      <c r="DD20" s="600">
        <v>7339516</v>
      </c>
      <c r="DE20" s="592"/>
      <c r="DF20" s="592"/>
      <c r="DG20" s="592"/>
      <c r="DH20" s="592"/>
      <c r="DI20" s="592"/>
      <c r="DJ20" s="592"/>
      <c r="DK20" s="592"/>
      <c r="DL20" s="592"/>
      <c r="DM20" s="592"/>
      <c r="DN20" s="592"/>
      <c r="DO20" s="592"/>
      <c r="DP20" s="593"/>
      <c r="DQ20" s="600">
        <v>40871996</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31653</v>
      </c>
      <c r="S21" s="592"/>
      <c r="T21" s="592"/>
      <c r="U21" s="592"/>
      <c r="V21" s="592"/>
      <c r="W21" s="592"/>
      <c r="X21" s="592"/>
      <c r="Y21" s="593"/>
      <c r="Z21" s="594">
        <v>0</v>
      </c>
      <c r="AA21" s="594"/>
      <c r="AB21" s="594"/>
      <c r="AC21" s="594"/>
      <c r="AD21" s="595">
        <v>31653</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13817</v>
      </c>
      <c r="BH21" s="592"/>
      <c r="BI21" s="592"/>
      <c r="BJ21" s="592"/>
      <c r="BK21" s="592"/>
      <c r="BL21" s="592"/>
      <c r="BM21" s="592"/>
      <c r="BN21" s="593"/>
      <c r="BO21" s="594">
        <v>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2389927</v>
      </c>
      <c r="S22" s="592"/>
      <c r="T22" s="592"/>
      <c r="U22" s="592"/>
      <c r="V22" s="592"/>
      <c r="W22" s="592"/>
      <c r="X22" s="592"/>
      <c r="Y22" s="593"/>
      <c r="Z22" s="594">
        <v>3.6</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904047</v>
      </c>
      <c r="S23" s="592"/>
      <c r="T23" s="592"/>
      <c r="U23" s="592"/>
      <c r="V23" s="592"/>
      <c r="W23" s="592"/>
      <c r="X23" s="592"/>
      <c r="Y23" s="593"/>
      <c r="Z23" s="594">
        <v>1.3</v>
      </c>
      <c r="AA23" s="594"/>
      <c r="AB23" s="594"/>
      <c r="AC23" s="594"/>
      <c r="AD23" s="595">
        <v>188302</v>
      </c>
      <c r="AE23" s="595"/>
      <c r="AF23" s="595"/>
      <c r="AG23" s="595"/>
      <c r="AH23" s="595"/>
      <c r="AI23" s="595"/>
      <c r="AJ23" s="595"/>
      <c r="AK23" s="595"/>
      <c r="AL23" s="596">
        <v>0.5</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1955103</v>
      </c>
      <c r="BH23" s="592"/>
      <c r="BI23" s="592"/>
      <c r="BJ23" s="592"/>
      <c r="BK23" s="592"/>
      <c r="BL23" s="592"/>
      <c r="BM23" s="592"/>
      <c r="BN23" s="593"/>
      <c r="BO23" s="594">
        <v>6</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780409</v>
      </c>
      <c r="S24" s="592"/>
      <c r="T24" s="592"/>
      <c r="U24" s="592"/>
      <c r="V24" s="592"/>
      <c r="W24" s="592"/>
      <c r="X24" s="592"/>
      <c r="Y24" s="593"/>
      <c r="Z24" s="594">
        <v>1.2</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33636007</v>
      </c>
      <c r="CS24" s="581"/>
      <c r="CT24" s="581"/>
      <c r="CU24" s="581"/>
      <c r="CV24" s="581"/>
      <c r="CW24" s="581"/>
      <c r="CX24" s="581"/>
      <c r="CY24" s="582"/>
      <c r="CZ24" s="618">
        <v>53.2</v>
      </c>
      <c r="DA24" s="619"/>
      <c r="DB24" s="619"/>
      <c r="DC24" s="620"/>
      <c r="DD24" s="617">
        <v>20173553</v>
      </c>
      <c r="DE24" s="581"/>
      <c r="DF24" s="581"/>
      <c r="DG24" s="581"/>
      <c r="DH24" s="581"/>
      <c r="DI24" s="581"/>
      <c r="DJ24" s="581"/>
      <c r="DK24" s="582"/>
      <c r="DL24" s="617">
        <v>20139419</v>
      </c>
      <c r="DM24" s="581"/>
      <c r="DN24" s="581"/>
      <c r="DO24" s="581"/>
      <c r="DP24" s="581"/>
      <c r="DQ24" s="581"/>
      <c r="DR24" s="581"/>
      <c r="DS24" s="581"/>
      <c r="DT24" s="581"/>
      <c r="DU24" s="581"/>
      <c r="DV24" s="582"/>
      <c r="DW24" s="585">
        <v>53.2</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10361813</v>
      </c>
      <c r="S25" s="592"/>
      <c r="T25" s="592"/>
      <c r="U25" s="592"/>
      <c r="V25" s="592"/>
      <c r="W25" s="592"/>
      <c r="X25" s="592"/>
      <c r="Y25" s="593"/>
      <c r="Z25" s="594">
        <v>15.4</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11756501</v>
      </c>
      <c r="CS25" s="623"/>
      <c r="CT25" s="623"/>
      <c r="CU25" s="623"/>
      <c r="CV25" s="623"/>
      <c r="CW25" s="623"/>
      <c r="CX25" s="623"/>
      <c r="CY25" s="624"/>
      <c r="CZ25" s="625">
        <v>18.600000000000001</v>
      </c>
      <c r="DA25" s="626"/>
      <c r="DB25" s="626"/>
      <c r="DC25" s="627"/>
      <c r="DD25" s="600">
        <v>9787636</v>
      </c>
      <c r="DE25" s="623"/>
      <c r="DF25" s="623"/>
      <c r="DG25" s="623"/>
      <c r="DH25" s="623"/>
      <c r="DI25" s="623"/>
      <c r="DJ25" s="623"/>
      <c r="DK25" s="624"/>
      <c r="DL25" s="600">
        <v>9760252</v>
      </c>
      <c r="DM25" s="623"/>
      <c r="DN25" s="623"/>
      <c r="DO25" s="623"/>
      <c r="DP25" s="623"/>
      <c r="DQ25" s="623"/>
      <c r="DR25" s="623"/>
      <c r="DS25" s="623"/>
      <c r="DT25" s="623"/>
      <c r="DU25" s="623"/>
      <c r="DV25" s="624"/>
      <c r="DW25" s="596">
        <v>25.8</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8639794</v>
      </c>
      <c r="CS26" s="592"/>
      <c r="CT26" s="592"/>
      <c r="CU26" s="592"/>
      <c r="CV26" s="592"/>
      <c r="CW26" s="592"/>
      <c r="CX26" s="592"/>
      <c r="CY26" s="593"/>
      <c r="CZ26" s="625">
        <v>13.7</v>
      </c>
      <c r="DA26" s="626"/>
      <c r="DB26" s="626"/>
      <c r="DC26" s="627"/>
      <c r="DD26" s="600">
        <v>6951350</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3951167</v>
      </c>
      <c r="S27" s="592"/>
      <c r="T27" s="592"/>
      <c r="U27" s="592"/>
      <c r="V27" s="592"/>
      <c r="W27" s="592"/>
      <c r="X27" s="592"/>
      <c r="Y27" s="593"/>
      <c r="Z27" s="594">
        <v>5.9</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32434339</v>
      </c>
      <c r="BH27" s="592"/>
      <c r="BI27" s="592"/>
      <c r="BJ27" s="592"/>
      <c r="BK27" s="592"/>
      <c r="BL27" s="592"/>
      <c r="BM27" s="592"/>
      <c r="BN27" s="593"/>
      <c r="BO27" s="594">
        <v>100</v>
      </c>
      <c r="BP27" s="594"/>
      <c r="BQ27" s="594"/>
      <c r="BR27" s="594"/>
      <c r="BS27" s="600">
        <v>143111</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15753225</v>
      </c>
      <c r="CS27" s="623"/>
      <c r="CT27" s="623"/>
      <c r="CU27" s="623"/>
      <c r="CV27" s="623"/>
      <c r="CW27" s="623"/>
      <c r="CX27" s="623"/>
      <c r="CY27" s="624"/>
      <c r="CZ27" s="625">
        <v>24.9</v>
      </c>
      <c r="DA27" s="626"/>
      <c r="DB27" s="626"/>
      <c r="DC27" s="627"/>
      <c r="DD27" s="600">
        <v>4542681</v>
      </c>
      <c r="DE27" s="623"/>
      <c r="DF27" s="623"/>
      <c r="DG27" s="623"/>
      <c r="DH27" s="623"/>
      <c r="DI27" s="623"/>
      <c r="DJ27" s="623"/>
      <c r="DK27" s="624"/>
      <c r="DL27" s="600">
        <v>4535931</v>
      </c>
      <c r="DM27" s="623"/>
      <c r="DN27" s="623"/>
      <c r="DO27" s="623"/>
      <c r="DP27" s="623"/>
      <c r="DQ27" s="623"/>
      <c r="DR27" s="623"/>
      <c r="DS27" s="623"/>
      <c r="DT27" s="623"/>
      <c r="DU27" s="623"/>
      <c r="DV27" s="624"/>
      <c r="DW27" s="596">
        <v>12</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357058</v>
      </c>
      <c r="S28" s="592"/>
      <c r="T28" s="592"/>
      <c r="U28" s="592"/>
      <c r="V28" s="592"/>
      <c r="W28" s="592"/>
      <c r="X28" s="592"/>
      <c r="Y28" s="593"/>
      <c r="Z28" s="594">
        <v>0.5</v>
      </c>
      <c r="AA28" s="594"/>
      <c r="AB28" s="594"/>
      <c r="AC28" s="594"/>
      <c r="AD28" s="595">
        <v>253684</v>
      </c>
      <c r="AE28" s="595"/>
      <c r="AF28" s="595"/>
      <c r="AG28" s="595"/>
      <c r="AH28" s="595"/>
      <c r="AI28" s="595"/>
      <c r="AJ28" s="595"/>
      <c r="AK28" s="595"/>
      <c r="AL28" s="596">
        <v>0.7</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6126281</v>
      </c>
      <c r="CS28" s="592"/>
      <c r="CT28" s="592"/>
      <c r="CU28" s="592"/>
      <c r="CV28" s="592"/>
      <c r="CW28" s="592"/>
      <c r="CX28" s="592"/>
      <c r="CY28" s="593"/>
      <c r="CZ28" s="625">
        <v>9.6999999999999993</v>
      </c>
      <c r="DA28" s="626"/>
      <c r="DB28" s="626"/>
      <c r="DC28" s="627"/>
      <c r="DD28" s="600">
        <v>5843236</v>
      </c>
      <c r="DE28" s="592"/>
      <c r="DF28" s="592"/>
      <c r="DG28" s="592"/>
      <c r="DH28" s="592"/>
      <c r="DI28" s="592"/>
      <c r="DJ28" s="592"/>
      <c r="DK28" s="593"/>
      <c r="DL28" s="600">
        <v>5843236</v>
      </c>
      <c r="DM28" s="592"/>
      <c r="DN28" s="592"/>
      <c r="DO28" s="592"/>
      <c r="DP28" s="592"/>
      <c r="DQ28" s="592"/>
      <c r="DR28" s="592"/>
      <c r="DS28" s="592"/>
      <c r="DT28" s="592"/>
      <c r="DU28" s="592"/>
      <c r="DV28" s="593"/>
      <c r="DW28" s="596">
        <v>15.4</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15111</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6125579</v>
      </c>
      <c r="CS29" s="623"/>
      <c r="CT29" s="623"/>
      <c r="CU29" s="623"/>
      <c r="CV29" s="623"/>
      <c r="CW29" s="623"/>
      <c r="CX29" s="623"/>
      <c r="CY29" s="624"/>
      <c r="CZ29" s="625">
        <v>9.6999999999999993</v>
      </c>
      <c r="DA29" s="626"/>
      <c r="DB29" s="626"/>
      <c r="DC29" s="627"/>
      <c r="DD29" s="600">
        <v>5842534</v>
      </c>
      <c r="DE29" s="623"/>
      <c r="DF29" s="623"/>
      <c r="DG29" s="623"/>
      <c r="DH29" s="623"/>
      <c r="DI29" s="623"/>
      <c r="DJ29" s="623"/>
      <c r="DK29" s="624"/>
      <c r="DL29" s="600">
        <v>5842534</v>
      </c>
      <c r="DM29" s="623"/>
      <c r="DN29" s="623"/>
      <c r="DO29" s="623"/>
      <c r="DP29" s="623"/>
      <c r="DQ29" s="623"/>
      <c r="DR29" s="623"/>
      <c r="DS29" s="623"/>
      <c r="DT29" s="623"/>
      <c r="DU29" s="623"/>
      <c r="DV29" s="624"/>
      <c r="DW29" s="596">
        <v>15.4</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72880</v>
      </c>
      <c r="S30" s="592"/>
      <c r="T30" s="592"/>
      <c r="U30" s="592"/>
      <c r="V30" s="592"/>
      <c r="W30" s="592"/>
      <c r="X30" s="592"/>
      <c r="Y30" s="593"/>
      <c r="Z30" s="594">
        <v>0.1</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98.5</v>
      </c>
      <c r="BH30" s="650"/>
      <c r="BI30" s="650"/>
      <c r="BJ30" s="650"/>
      <c r="BK30" s="650"/>
      <c r="BL30" s="650"/>
      <c r="BM30" s="586">
        <v>93.9</v>
      </c>
      <c r="BN30" s="650"/>
      <c r="BO30" s="650"/>
      <c r="BP30" s="650"/>
      <c r="BQ30" s="651"/>
      <c r="BR30" s="649">
        <v>98.4</v>
      </c>
      <c r="BS30" s="650"/>
      <c r="BT30" s="650"/>
      <c r="BU30" s="650"/>
      <c r="BV30" s="650"/>
      <c r="BW30" s="650"/>
      <c r="BX30" s="586">
        <v>92.9</v>
      </c>
      <c r="BY30" s="650"/>
      <c r="BZ30" s="650"/>
      <c r="CA30" s="650"/>
      <c r="CB30" s="651"/>
      <c r="CD30" s="654"/>
      <c r="CE30" s="655"/>
      <c r="CF30" s="605" t="s">
        <v>290</v>
      </c>
      <c r="CG30" s="606"/>
      <c r="CH30" s="606"/>
      <c r="CI30" s="606"/>
      <c r="CJ30" s="606"/>
      <c r="CK30" s="606"/>
      <c r="CL30" s="606"/>
      <c r="CM30" s="606"/>
      <c r="CN30" s="606"/>
      <c r="CO30" s="606"/>
      <c r="CP30" s="606"/>
      <c r="CQ30" s="607"/>
      <c r="CR30" s="591">
        <v>5422892</v>
      </c>
      <c r="CS30" s="592"/>
      <c r="CT30" s="592"/>
      <c r="CU30" s="592"/>
      <c r="CV30" s="592"/>
      <c r="CW30" s="592"/>
      <c r="CX30" s="592"/>
      <c r="CY30" s="593"/>
      <c r="CZ30" s="625">
        <v>8.6</v>
      </c>
      <c r="DA30" s="626"/>
      <c r="DB30" s="626"/>
      <c r="DC30" s="627"/>
      <c r="DD30" s="600">
        <v>5178895</v>
      </c>
      <c r="DE30" s="592"/>
      <c r="DF30" s="592"/>
      <c r="DG30" s="592"/>
      <c r="DH30" s="592"/>
      <c r="DI30" s="592"/>
      <c r="DJ30" s="592"/>
      <c r="DK30" s="593"/>
      <c r="DL30" s="600">
        <v>5178895</v>
      </c>
      <c r="DM30" s="592"/>
      <c r="DN30" s="592"/>
      <c r="DO30" s="592"/>
      <c r="DP30" s="592"/>
      <c r="DQ30" s="592"/>
      <c r="DR30" s="592"/>
      <c r="DS30" s="592"/>
      <c r="DT30" s="592"/>
      <c r="DU30" s="592"/>
      <c r="DV30" s="593"/>
      <c r="DW30" s="596">
        <v>13.7</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3721683</v>
      </c>
      <c r="S31" s="592"/>
      <c r="T31" s="592"/>
      <c r="U31" s="592"/>
      <c r="V31" s="592"/>
      <c r="W31" s="592"/>
      <c r="X31" s="592"/>
      <c r="Y31" s="593"/>
      <c r="Z31" s="594">
        <v>5.5</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v>
      </c>
      <c r="BH31" s="623"/>
      <c r="BI31" s="623"/>
      <c r="BJ31" s="623"/>
      <c r="BK31" s="623"/>
      <c r="BL31" s="623"/>
      <c r="BM31" s="597">
        <v>92.5</v>
      </c>
      <c r="BN31" s="647"/>
      <c r="BO31" s="647"/>
      <c r="BP31" s="647"/>
      <c r="BQ31" s="648"/>
      <c r="BR31" s="646">
        <v>98.1</v>
      </c>
      <c r="BS31" s="623"/>
      <c r="BT31" s="623"/>
      <c r="BU31" s="623"/>
      <c r="BV31" s="623"/>
      <c r="BW31" s="623"/>
      <c r="BX31" s="597">
        <v>91.6</v>
      </c>
      <c r="BY31" s="647"/>
      <c r="BZ31" s="647"/>
      <c r="CA31" s="647"/>
      <c r="CB31" s="648"/>
      <c r="CD31" s="654"/>
      <c r="CE31" s="655"/>
      <c r="CF31" s="605" t="s">
        <v>294</v>
      </c>
      <c r="CG31" s="606"/>
      <c r="CH31" s="606"/>
      <c r="CI31" s="606"/>
      <c r="CJ31" s="606"/>
      <c r="CK31" s="606"/>
      <c r="CL31" s="606"/>
      <c r="CM31" s="606"/>
      <c r="CN31" s="606"/>
      <c r="CO31" s="606"/>
      <c r="CP31" s="606"/>
      <c r="CQ31" s="607"/>
      <c r="CR31" s="591">
        <v>702687</v>
      </c>
      <c r="CS31" s="623"/>
      <c r="CT31" s="623"/>
      <c r="CU31" s="623"/>
      <c r="CV31" s="623"/>
      <c r="CW31" s="623"/>
      <c r="CX31" s="623"/>
      <c r="CY31" s="624"/>
      <c r="CZ31" s="625">
        <v>1.1000000000000001</v>
      </c>
      <c r="DA31" s="626"/>
      <c r="DB31" s="626"/>
      <c r="DC31" s="627"/>
      <c r="DD31" s="600">
        <v>663639</v>
      </c>
      <c r="DE31" s="623"/>
      <c r="DF31" s="623"/>
      <c r="DG31" s="623"/>
      <c r="DH31" s="623"/>
      <c r="DI31" s="623"/>
      <c r="DJ31" s="623"/>
      <c r="DK31" s="624"/>
      <c r="DL31" s="600">
        <v>663639</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1677455</v>
      </c>
      <c r="S32" s="592"/>
      <c r="T32" s="592"/>
      <c r="U32" s="592"/>
      <c r="V32" s="592"/>
      <c r="W32" s="592"/>
      <c r="X32" s="592"/>
      <c r="Y32" s="593"/>
      <c r="Z32" s="594">
        <v>2.5</v>
      </c>
      <c r="AA32" s="594"/>
      <c r="AB32" s="594"/>
      <c r="AC32" s="594"/>
      <c r="AD32" s="595">
        <v>170</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98.7</v>
      </c>
      <c r="BH32" s="659"/>
      <c r="BI32" s="659"/>
      <c r="BJ32" s="659"/>
      <c r="BK32" s="659"/>
      <c r="BL32" s="659"/>
      <c r="BM32" s="660">
        <v>94.6</v>
      </c>
      <c r="BN32" s="659"/>
      <c r="BO32" s="659"/>
      <c r="BP32" s="659"/>
      <c r="BQ32" s="661"/>
      <c r="BR32" s="658">
        <v>98.5</v>
      </c>
      <c r="BS32" s="659"/>
      <c r="BT32" s="659"/>
      <c r="BU32" s="659"/>
      <c r="BV32" s="659"/>
      <c r="BW32" s="659"/>
      <c r="BX32" s="660">
        <v>93.4</v>
      </c>
      <c r="BY32" s="659"/>
      <c r="BZ32" s="659"/>
      <c r="CA32" s="659"/>
      <c r="CB32" s="661"/>
      <c r="CD32" s="656"/>
      <c r="CE32" s="657"/>
      <c r="CF32" s="605" t="s">
        <v>297</v>
      </c>
      <c r="CG32" s="606"/>
      <c r="CH32" s="606"/>
      <c r="CI32" s="606"/>
      <c r="CJ32" s="606"/>
      <c r="CK32" s="606"/>
      <c r="CL32" s="606"/>
      <c r="CM32" s="606"/>
      <c r="CN32" s="606"/>
      <c r="CO32" s="606"/>
      <c r="CP32" s="606"/>
      <c r="CQ32" s="607"/>
      <c r="CR32" s="591">
        <v>702</v>
      </c>
      <c r="CS32" s="592"/>
      <c r="CT32" s="592"/>
      <c r="CU32" s="592"/>
      <c r="CV32" s="592"/>
      <c r="CW32" s="592"/>
      <c r="CX32" s="592"/>
      <c r="CY32" s="593"/>
      <c r="CZ32" s="625">
        <v>0</v>
      </c>
      <c r="DA32" s="626"/>
      <c r="DB32" s="626"/>
      <c r="DC32" s="627"/>
      <c r="DD32" s="600">
        <v>702</v>
      </c>
      <c r="DE32" s="592"/>
      <c r="DF32" s="592"/>
      <c r="DG32" s="592"/>
      <c r="DH32" s="592"/>
      <c r="DI32" s="592"/>
      <c r="DJ32" s="592"/>
      <c r="DK32" s="593"/>
      <c r="DL32" s="600">
        <v>702</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5752954</v>
      </c>
      <c r="S33" s="592"/>
      <c r="T33" s="592"/>
      <c r="U33" s="592"/>
      <c r="V33" s="592"/>
      <c r="W33" s="592"/>
      <c r="X33" s="592"/>
      <c r="Y33" s="593"/>
      <c r="Z33" s="594">
        <v>8.6</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21846148</v>
      </c>
      <c r="CS33" s="623"/>
      <c r="CT33" s="623"/>
      <c r="CU33" s="623"/>
      <c r="CV33" s="623"/>
      <c r="CW33" s="623"/>
      <c r="CX33" s="623"/>
      <c r="CY33" s="624"/>
      <c r="CZ33" s="625">
        <v>34.5</v>
      </c>
      <c r="DA33" s="626"/>
      <c r="DB33" s="626"/>
      <c r="DC33" s="627"/>
      <c r="DD33" s="600">
        <v>18177688</v>
      </c>
      <c r="DE33" s="623"/>
      <c r="DF33" s="623"/>
      <c r="DG33" s="623"/>
      <c r="DH33" s="623"/>
      <c r="DI33" s="623"/>
      <c r="DJ33" s="623"/>
      <c r="DK33" s="624"/>
      <c r="DL33" s="600">
        <v>13268532</v>
      </c>
      <c r="DM33" s="623"/>
      <c r="DN33" s="623"/>
      <c r="DO33" s="623"/>
      <c r="DP33" s="623"/>
      <c r="DQ33" s="623"/>
      <c r="DR33" s="623"/>
      <c r="DS33" s="623"/>
      <c r="DT33" s="623"/>
      <c r="DU33" s="623"/>
      <c r="DV33" s="624"/>
      <c r="DW33" s="596">
        <v>35</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8795057</v>
      </c>
      <c r="CS34" s="592"/>
      <c r="CT34" s="592"/>
      <c r="CU34" s="592"/>
      <c r="CV34" s="592"/>
      <c r="CW34" s="592"/>
      <c r="CX34" s="592"/>
      <c r="CY34" s="593"/>
      <c r="CZ34" s="625">
        <v>13.9</v>
      </c>
      <c r="DA34" s="626"/>
      <c r="DB34" s="626"/>
      <c r="DC34" s="627"/>
      <c r="DD34" s="600">
        <v>7085147</v>
      </c>
      <c r="DE34" s="592"/>
      <c r="DF34" s="592"/>
      <c r="DG34" s="592"/>
      <c r="DH34" s="592"/>
      <c r="DI34" s="592"/>
      <c r="DJ34" s="592"/>
      <c r="DK34" s="593"/>
      <c r="DL34" s="600">
        <v>5471296</v>
      </c>
      <c r="DM34" s="592"/>
      <c r="DN34" s="592"/>
      <c r="DO34" s="592"/>
      <c r="DP34" s="592"/>
      <c r="DQ34" s="592"/>
      <c r="DR34" s="592"/>
      <c r="DS34" s="592"/>
      <c r="DT34" s="592"/>
      <c r="DU34" s="592"/>
      <c r="DV34" s="593"/>
      <c r="DW34" s="596">
        <v>14.5</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2544054</v>
      </c>
      <c r="S35" s="592"/>
      <c r="T35" s="592"/>
      <c r="U35" s="592"/>
      <c r="V35" s="592"/>
      <c r="W35" s="592"/>
      <c r="X35" s="592"/>
      <c r="Y35" s="593"/>
      <c r="Z35" s="594">
        <v>3.8</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8550273</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443315</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236916</v>
      </c>
      <c r="CS35" s="623"/>
      <c r="CT35" s="623"/>
      <c r="CU35" s="623"/>
      <c r="CV35" s="623"/>
      <c r="CW35" s="623"/>
      <c r="CX35" s="623"/>
      <c r="CY35" s="624"/>
      <c r="CZ35" s="625">
        <v>0.4</v>
      </c>
      <c r="DA35" s="626"/>
      <c r="DB35" s="626"/>
      <c r="DC35" s="627"/>
      <c r="DD35" s="600">
        <v>174842</v>
      </c>
      <c r="DE35" s="623"/>
      <c r="DF35" s="623"/>
      <c r="DG35" s="623"/>
      <c r="DH35" s="623"/>
      <c r="DI35" s="623"/>
      <c r="DJ35" s="623"/>
      <c r="DK35" s="624"/>
      <c r="DL35" s="600">
        <v>173888</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67087578</v>
      </c>
      <c r="S36" s="664"/>
      <c r="T36" s="664"/>
      <c r="U36" s="664"/>
      <c r="V36" s="664"/>
      <c r="W36" s="664"/>
      <c r="X36" s="664"/>
      <c r="Y36" s="665"/>
      <c r="Z36" s="666">
        <v>100</v>
      </c>
      <c r="AA36" s="666"/>
      <c r="AB36" s="666"/>
      <c r="AC36" s="666"/>
      <c r="AD36" s="667">
        <v>35314981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1950000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-546053</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3676447</v>
      </c>
      <c r="CS36" s="592"/>
      <c r="CT36" s="592"/>
      <c r="CU36" s="592"/>
      <c r="CV36" s="592"/>
      <c r="CW36" s="592"/>
      <c r="CX36" s="592"/>
      <c r="CY36" s="593"/>
      <c r="CZ36" s="625">
        <v>5.8</v>
      </c>
      <c r="DA36" s="626"/>
      <c r="DB36" s="626"/>
      <c r="DC36" s="627"/>
      <c r="DD36" s="600">
        <v>3205785</v>
      </c>
      <c r="DE36" s="592"/>
      <c r="DF36" s="592"/>
      <c r="DG36" s="592"/>
      <c r="DH36" s="592"/>
      <c r="DI36" s="592"/>
      <c r="DJ36" s="592"/>
      <c r="DK36" s="593"/>
      <c r="DL36" s="600">
        <v>1921315</v>
      </c>
      <c r="DM36" s="592"/>
      <c r="DN36" s="592"/>
      <c r="DO36" s="592"/>
      <c r="DP36" s="592"/>
      <c r="DQ36" s="592"/>
      <c r="DR36" s="592"/>
      <c r="DS36" s="592"/>
      <c r="DT36" s="592"/>
      <c r="DU36" s="592"/>
      <c r="DV36" s="593"/>
      <c r="DW36" s="596">
        <v>5.0999999999999996</v>
      </c>
      <c r="DX36" s="621"/>
      <c r="DY36" s="621"/>
      <c r="DZ36" s="621"/>
      <c r="EA36" s="621"/>
      <c r="EB36" s="621"/>
      <c r="EC36" s="622"/>
    </row>
    <row r="37" spans="2:133" ht="11.25" customHeight="1">
      <c r="AQ37" s="670" t="s">
        <v>312</v>
      </c>
      <c r="AR37" s="671"/>
      <c r="AS37" s="671"/>
      <c r="AT37" s="671"/>
      <c r="AU37" s="671"/>
      <c r="AV37" s="671"/>
      <c r="AW37" s="671"/>
      <c r="AX37" s="671"/>
      <c r="AY37" s="672"/>
      <c r="AZ37" s="591">
        <v>1025000</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32322</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6249</v>
      </c>
      <c r="CS37" s="623"/>
      <c r="CT37" s="623"/>
      <c r="CU37" s="623"/>
      <c r="CV37" s="623"/>
      <c r="CW37" s="623"/>
      <c r="CX37" s="623"/>
      <c r="CY37" s="624"/>
      <c r="CZ37" s="625">
        <v>0</v>
      </c>
      <c r="DA37" s="626"/>
      <c r="DB37" s="626"/>
      <c r="DC37" s="627"/>
      <c r="DD37" s="600">
        <v>6249</v>
      </c>
      <c r="DE37" s="623"/>
      <c r="DF37" s="623"/>
      <c r="DG37" s="623"/>
      <c r="DH37" s="623"/>
      <c r="DI37" s="623"/>
      <c r="DJ37" s="623"/>
      <c r="DK37" s="624"/>
      <c r="DL37" s="600">
        <v>6249</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315</v>
      </c>
      <c r="AR38" s="671"/>
      <c r="AS38" s="671"/>
      <c r="AT38" s="671"/>
      <c r="AU38" s="671"/>
      <c r="AV38" s="671"/>
      <c r="AW38" s="671"/>
      <c r="AX38" s="671"/>
      <c r="AY38" s="672"/>
      <c r="AZ38" s="591">
        <v>62315</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55054</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7462958</v>
      </c>
      <c r="CS38" s="592"/>
      <c r="CT38" s="592"/>
      <c r="CU38" s="592"/>
      <c r="CV38" s="592"/>
      <c r="CW38" s="592"/>
      <c r="CX38" s="592"/>
      <c r="CY38" s="593"/>
      <c r="CZ38" s="625">
        <v>11.8</v>
      </c>
      <c r="DA38" s="626"/>
      <c r="DB38" s="626"/>
      <c r="DC38" s="627"/>
      <c r="DD38" s="600">
        <v>6800423</v>
      </c>
      <c r="DE38" s="592"/>
      <c r="DF38" s="592"/>
      <c r="DG38" s="592"/>
      <c r="DH38" s="592"/>
      <c r="DI38" s="592"/>
      <c r="DJ38" s="592"/>
      <c r="DK38" s="593"/>
      <c r="DL38" s="600">
        <v>5702033</v>
      </c>
      <c r="DM38" s="592"/>
      <c r="DN38" s="592"/>
      <c r="DO38" s="592"/>
      <c r="DP38" s="592"/>
      <c r="DQ38" s="592"/>
      <c r="DR38" s="592"/>
      <c r="DS38" s="592"/>
      <c r="DT38" s="592"/>
      <c r="DU38" s="592"/>
      <c r="DV38" s="593"/>
      <c r="DW38" s="596">
        <v>15.1</v>
      </c>
      <c r="DX38" s="621"/>
      <c r="DY38" s="621"/>
      <c r="DZ38" s="621"/>
      <c r="EA38" s="621"/>
      <c r="EB38" s="621"/>
      <c r="EC38" s="622"/>
    </row>
    <row r="39" spans="2:133" ht="11.25" customHeight="1">
      <c r="AQ39" s="670" t="s">
        <v>318</v>
      </c>
      <c r="AR39" s="671"/>
      <c r="AS39" s="671"/>
      <c r="AT39" s="671"/>
      <c r="AU39" s="671"/>
      <c r="AV39" s="671"/>
      <c r="AW39" s="671"/>
      <c r="AX39" s="671"/>
      <c r="AY39" s="672"/>
      <c r="AZ39" s="591">
        <v>54000</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100</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949270</v>
      </c>
      <c r="CS39" s="623"/>
      <c r="CT39" s="623"/>
      <c r="CU39" s="623"/>
      <c r="CV39" s="623"/>
      <c r="CW39" s="623"/>
      <c r="CX39" s="623"/>
      <c r="CY39" s="624"/>
      <c r="CZ39" s="625">
        <v>1.5</v>
      </c>
      <c r="DA39" s="626"/>
      <c r="DB39" s="626"/>
      <c r="DC39" s="627"/>
      <c r="DD39" s="600">
        <v>911491</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1800000</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83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725500</v>
      </c>
      <c r="CS40" s="592"/>
      <c r="CT40" s="592"/>
      <c r="CU40" s="592"/>
      <c r="CV40" s="592"/>
      <c r="CW40" s="592"/>
      <c r="CX40" s="592"/>
      <c r="CY40" s="593"/>
      <c r="CZ40" s="625">
        <v>1.1000000000000001</v>
      </c>
      <c r="DA40" s="626"/>
      <c r="DB40" s="626"/>
      <c r="DC40" s="627"/>
      <c r="DD40" s="600" t="s">
        <v>322</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3658958</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277</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7757914</v>
      </c>
      <c r="CS42" s="592"/>
      <c r="CT42" s="592"/>
      <c r="CU42" s="592"/>
      <c r="CV42" s="592"/>
      <c r="CW42" s="592"/>
      <c r="CX42" s="592"/>
      <c r="CY42" s="593"/>
      <c r="CZ42" s="625">
        <v>12.3</v>
      </c>
      <c r="DA42" s="674"/>
      <c r="DB42" s="674"/>
      <c r="DC42" s="675"/>
      <c r="DD42" s="600">
        <v>2520755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270668</v>
      </c>
      <c r="CS43" s="623"/>
      <c r="CT43" s="623"/>
      <c r="CU43" s="623"/>
      <c r="CV43" s="623"/>
      <c r="CW43" s="623"/>
      <c r="CX43" s="623"/>
      <c r="CY43" s="624"/>
      <c r="CZ43" s="625">
        <v>0.4</v>
      </c>
      <c r="DA43" s="626"/>
      <c r="DB43" s="626"/>
      <c r="DC43" s="627"/>
      <c r="DD43" s="600">
        <v>270668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7339516</v>
      </c>
      <c r="CS44" s="592"/>
      <c r="CT44" s="592"/>
      <c r="CU44" s="592"/>
      <c r="CV44" s="592"/>
      <c r="CW44" s="592"/>
      <c r="CX44" s="592"/>
      <c r="CY44" s="593"/>
      <c r="CZ44" s="625">
        <v>11.6</v>
      </c>
      <c r="DA44" s="674"/>
      <c r="DB44" s="674"/>
      <c r="DC44" s="675"/>
      <c r="DD44" s="600">
        <v>2458837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2575579</v>
      </c>
      <c r="CS45" s="623"/>
      <c r="CT45" s="623"/>
      <c r="CU45" s="623"/>
      <c r="CV45" s="623"/>
      <c r="CW45" s="623"/>
      <c r="CX45" s="623"/>
      <c r="CY45" s="624"/>
      <c r="CZ45" s="625">
        <v>4.0999999999999996</v>
      </c>
      <c r="DA45" s="626"/>
      <c r="DB45" s="626"/>
      <c r="DC45" s="627"/>
      <c r="DD45" s="600">
        <v>442814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4601520</v>
      </c>
      <c r="CS46" s="592"/>
      <c r="CT46" s="592"/>
      <c r="CU46" s="592"/>
      <c r="CV46" s="592"/>
      <c r="CW46" s="592"/>
      <c r="CX46" s="592"/>
      <c r="CY46" s="593"/>
      <c r="CZ46" s="625">
        <v>7.3</v>
      </c>
      <c r="DA46" s="674"/>
      <c r="DB46" s="674"/>
      <c r="DC46" s="675"/>
      <c r="DD46" s="600">
        <v>1994949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418398</v>
      </c>
      <c r="CS47" s="623"/>
      <c r="CT47" s="623"/>
      <c r="CU47" s="623"/>
      <c r="CV47" s="623"/>
      <c r="CW47" s="623"/>
      <c r="CX47" s="623"/>
      <c r="CY47" s="624"/>
      <c r="CZ47" s="625">
        <v>0.7</v>
      </c>
      <c r="DA47" s="626"/>
      <c r="DB47" s="626"/>
      <c r="DC47" s="627"/>
      <c r="DD47" s="600">
        <v>61918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63240069</v>
      </c>
      <c r="CS49" s="659"/>
      <c r="CT49" s="659"/>
      <c r="CU49" s="659"/>
      <c r="CV49" s="659"/>
      <c r="CW49" s="659"/>
      <c r="CX49" s="659"/>
      <c r="CY49" s="686"/>
      <c r="CZ49" s="687">
        <v>100</v>
      </c>
      <c r="DA49" s="688"/>
      <c r="DB49" s="688"/>
      <c r="DC49" s="689"/>
      <c r="DD49" s="690">
        <v>40871996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65318</v>
      </c>
      <c r="R7" s="721"/>
      <c r="S7" s="721"/>
      <c r="T7" s="721"/>
      <c r="U7" s="721"/>
      <c r="V7" s="721">
        <v>61553</v>
      </c>
      <c r="W7" s="721"/>
      <c r="X7" s="721"/>
      <c r="Y7" s="721"/>
      <c r="Z7" s="721"/>
      <c r="AA7" s="721">
        <v>3765</v>
      </c>
      <c r="AB7" s="721"/>
      <c r="AC7" s="721"/>
      <c r="AD7" s="721"/>
      <c r="AE7" s="722"/>
      <c r="AF7" s="723">
        <v>3509</v>
      </c>
      <c r="AG7" s="724"/>
      <c r="AH7" s="724"/>
      <c r="AI7" s="724"/>
      <c r="AJ7" s="725"/>
      <c r="AK7" s="760">
        <v>210</v>
      </c>
      <c r="AL7" s="761"/>
      <c r="AM7" s="761"/>
      <c r="AN7" s="761"/>
      <c r="AO7" s="761"/>
      <c r="AP7" s="761">
        <v>45517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551</v>
      </c>
      <c r="BS7" s="764" t="s">
        <v>536</v>
      </c>
      <c r="BT7" s="765"/>
      <c r="BU7" s="765"/>
      <c r="BV7" s="765"/>
      <c r="BW7" s="765"/>
      <c r="BX7" s="765"/>
      <c r="BY7" s="765"/>
      <c r="BZ7" s="765"/>
      <c r="CA7" s="765"/>
      <c r="CB7" s="765"/>
      <c r="CC7" s="765"/>
      <c r="CD7" s="765"/>
      <c r="CE7" s="765"/>
      <c r="CF7" s="765"/>
      <c r="CG7" s="766"/>
      <c r="CH7" s="757">
        <v>3</v>
      </c>
      <c r="CI7" s="758"/>
      <c r="CJ7" s="758"/>
      <c r="CK7" s="758"/>
      <c r="CL7" s="759"/>
      <c r="CM7" s="757">
        <v>1618</v>
      </c>
      <c r="CN7" s="758"/>
      <c r="CO7" s="758"/>
      <c r="CP7" s="758"/>
      <c r="CQ7" s="759"/>
      <c r="CR7" s="757">
        <v>5</v>
      </c>
      <c r="CS7" s="758"/>
      <c r="CT7" s="758"/>
      <c r="CU7" s="758"/>
      <c r="CV7" s="759"/>
      <c r="CW7" s="757">
        <v>19</v>
      </c>
      <c r="CX7" s="758"/>
      <c r="CY7" s="758"/>
      <c r="CZ7" s="758"/>
      <c r="DA7" s="759"/>
      <c r="DB7" s="757">
        <v>2</v>
      </c>
      <c r="DC7" s="758"/>
      <c r="DD7" s="758"/>
      <c r="DE7" s="758"/>
      <c r="DF7" s="759"/>
      <c r="DG7" s="757">
        <v>8728</v>
      </c>
      <c r="DH7" s="758"/>
      <c r="DI7" s="758"/>
      <c r="DJ7" s="758"/>
      <c r="DK7" s="759"/>
      <c r="DL7" s="757" t="s">
        <v>481</v>
      </c>
      <c r="DM7" s="758"/>
      <c r="DN7" s="758"/>
      <c r="DO7" s="758"/>
      <c r="DP7" s="759"/>
      <c r="DQ7" s="757">
        <v>8728</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401</v>
      </c>
      <c r="R8" s="745"/>
      <c r="S8" s="745"/>
      <c r="T8" s="745"/>
      <c r="U8" s="745"/>
      <c r="V8" s="745">
        <v>318</v>
      </c>
      <c r="W8" s="745"/>
      <c r="X8" s="745"/>
      <c r="Y8" s="745"/>
      <c r="Z8" s="745"/>
      <c r="AA8" s="745">
        <v>83</v>
      </c>
      <c r="AB8" s="745"/>
      <c r="AC8" s="745"/>
      <c r="AD8" s="745"/>
      <c r="AE8" s="746"/>
      <c r="AF8" s="747">
        <v>83</v>
      </c>
      <c r="AG8" s="748"/>
      <c r="AH8" s="748"/>
      <c r="AI8" s="748"/>
      <c r="AJ8" s="749"/>
      <c r="AK8" s="750">
        <v>-210</v>
      </c>
      <c r="AL8" s="751"/>
      <c r="AM8" s="751"/>
      <c r="AN8" s="751"/>
      <c r="AO8" s="751"/>
      <c r="AP8" s="751" t="s">
        <v>550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551</v>
      </c>
      <c r="BS8" s="754" t="s">
        <v>537</v>
      </c>
      <c r="BT8" s="755"/>
      <c r="BU8" s="755"/>
      <c r="BV8" s="755"/>
      <c r="BW8" s="755"/>
      <c r="BX8" s="755"/>
      <c r="BY8" s="755"/>
      <c r="BZ8" s="755"/>
      <c r="CA8" s="755"/>
      <c r="CB8" s="755"/>
      <c r="CC8" s="755"/>
      <c r="CD8" s="755"/>
      <c r="CE8" s="755"/>
      <c r="CF8" s="755"/>
      <c r="CG8" s="756"/>
      <c r="CH8" s="767" t="s">
        <v>481</v>
      </c>
      <c r="CI8" s="768"/>
      <c r="CJ8" s="768"/>
      <c r="CK8" s="768"/>
      <c r="CL8" s="769"/>
      <c r="CM8" s="767">
        <v>5</v>
      </c>
      <c r="CN8" s="768"/>
      <c r="CO8" s="768"/>
      <c r="CP8" s="768"/>
      <c r="CQ8" s="769"/>
      <c r="CR8" s="767">
        <v>5</v>
      </c>
      <c r="CS8" s="768"/>
      <c r="CT8" s="768"/>
      <c r="CU8" s="768"/>
      <c r="CV8" s="769"/>
      <c r="CW8" s="767" t="s">
        <v>550</v>
      </c>
      <c r="CX8" s="768"/>
      <c r="CY8" s="768"/>
      <c r="CZ8" s="768"/>
      <c r="DA8" s="769"/>
      <c r="DB8" s="767" t="s">
        <v>481</v>
      </c>
      <c r="DC8" s="768"/>
      <c r="DD8" s="768"/>
      <c r="DE8" s="768"/>
      <c r="DF8" s="769"/>
      <c r="DG8" s="767" t="s">
        <v>481</v>
      </c>
      <c r="DH8" s="768"/>
      <c r="DI8" s="768"/>
      <c r="DJ8" s="768"/>
      <c r="DK8" s="769"/>
      <c r="DL8" s="767" t="s">
        <v>481</v>
      </c>
      <c r="DM8" s="768"/>
      <c r="DN8" s="768"/>
      <c r="DO8" s="768"/>
      <c r="DP8" s="769"/>
      <c r="DQ8" s="767" t="s">
        <v>481</v>
      </c>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25</v>
      </c>
      <c r="R9" s="745"/>
      <c r="S9" s="745"/>
      <c r="T9" s="745"/>
      <c r="U9" s="745"/>
      <c r="V9" s="745">
        <v>25</v>
      </c>
      <c r="W9" s="745"/>
      <c r="X9" s="745"/>
      <c r="Y9" s="745"/>
      <c r="Z9" s="745"/>
      <c r="AA9" s="745">
        <v>0</v>
      </c>
      <c r="AB9" s="745"/>
      <c r="AC9" s="745"/>
      <c r="AD9" s="745"/>
      <c r="AE9" s="746"/>
      <c r="AF9" s="747">
        <v>0</v>
      </c>
      <c r="AG9" s="748"/>
      <c r="AH9" s="748"/>
      <c r="AI9" s="748"/>
      <c r="AJ9" s="749"/>
      <c r="AK9" s="750">
        <v>7</v>
      </c>
      <c r="AL9" s="751"/>
      <c r="AM9" s="751"/>
      <c r="AN9" s="751"/>
      <c r="AO9" s="751"/>
      <c r="AP9" s="751">
        <v>914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538</v>
      </c>
      <c r="BT9" s="755"/>
      <c r="BU9" s="755"/>
      <c r="BV9" s="755"/>
      <c r="BW9" s="755"/>
      <c r="BX9" s="755"/>
      <c r="BY9" s="755"/>
      <c r="BZ9" s="755"/>
      <c r="CA9" s="755"/>
      <c r="CB9" s="755"/>
      <c r="CC9" s="755"/>
      <c r="CD9" s="755"/>
      <c r="CE9" s="755"/>
      <c r="CF9" s="755"/>
      <c r="CG9" s="756"/>
      <c r="CH9" s="767">
        <v>-1</v>
      </c>
      <c r="CI9" s="768"/>
      <c r="CJ9" s="768"/>
      <c r="CK9" s="768"/>
      <c r="CL9" s="769"/>
      <c r="CM9" s="767">
        <v>114</v>
      </c>
      <c r="CN9" s="768"/>
      <c r="CO9" s="768"/>
      <c r="CP9" s="768"/>
      <c r="CQ9" s="769"/>
      <c r="CR9" s="767">
        <v>100</v>
      </c>
      <c r="CS9" s="768"/>
      <c r="CT9" s="768"/>
      <c r="CU9" s="768"/>
      <c r="CV9" s="769"/>
      <c r="CW9" s="767">
        <v>53</v>
      </c>
      <c r="CX9" s="768"/>
      <c r="CY9" s="768"/>
      <c r="CZ9" s="768"/>
      <c r="DA9" s="769"/>
      <c r="DB9" s="767" t="s">
        <v>481</v>
      </c>
      <c r="DC9" s="768"/>
      <c r="DD9" s="768"/>
      <c r="DE9" s="768"/>
      <c r="DF9" s="769"/>
      <c r="DG9" s="767" t="s">
        <v>481</v>
      </c>
      <c r="DH9" s="768"/>
      <c r="DI9" s="768"/>
      <c r="DJ9" s="768"/>
      <c r="DK9" s="769"/>
      <c r="DL9" s="767" t="s">
        <v>481</v>
      </c>
      <c r="DM9" s="768"/>
      <c r="DN9" s="768"/>
      <c r="DO9" s="768"/>
      <c r="DP9" s="769"/>
      <c r="DQ9" s="767" t="s">
        <v>481</v>
      </c>
      <c r="DR9" s="768"/>
      <c r="DS9" s="768"/>
      <c r="DT9" s="768"/>
      <c r="DU9" s="769"/>
      <c r="DV9" s="770"/>
      <c r="DW9" s="771"/>
      <c r="DX9" s="771"/>
      <c r="DY9" s="771"/>
      <c r="DZ9" s="772"/>
      <c r="EA9" s="205"/>
    </row>
    <row r="10" spans="1:131" s="206" customFormat="1" ht="26.25" customHeight="1">
      <c r="A10" s="212">
        <v>4</v>
      </c>
      <c r="B10" s="741" t="s">
        <v>366</v>
      </c>
      <c r="C10" s="742"/>
      <c r="D10" s="742"/>
      <c r="E10" s="742"/>
      <c r="F10" s="742"/>
      <c r="G10" s="742"/>
      <c r="H10" s="742"/>
      <c r="I10" s="742"/>
      <c r="J10" s="742"/>
      <c r="K10" s="742"/>
      <c r="L10" s="742"/>
      <c r="M10" s="742"/>
      <c r="N10" s="742"/>
      <c r="O10" s="742"/>
      <c r="P10" s="743"/>
      <c r="Q10" s="744">
        <v>3764</v>
      </c>
      <c r="R10" s="745"/>
      <c r="S10" s="745"/>
      <c r="T10" s="745"/>
      <c r="U10" s="745"/>
      <c r="V10" s="745">
        <v>3764</v>
      </c>
      <c r="W10" s="745"/>
      <c r="X10" s="745"/>
      <c r="Y10" s="745"/>
      <c r="Z10" s="745"/>
      <c r="AA10" s="745" t="s">
        <v>550</v>
      </c>
      <c r="AB10" s="745"/>
      <c r="AC10" s="745"/>
      <c r="AD10" s="745"/>
      <c r="AE10" s="746"/>
      <c r="AF10" s="747" t="s">
        <v>110</v>
      </c>
      <c r="AG10" s="748"/>
      <c r="AH10" s="748"/>
      <c r="AI10" s="748"/>
      <c r="AJ10" s="749"/>
      <c r="AK10" s="750">
        <v>2105</v>
      </c>
      <c r="AL10" s="751"/>
      <c r="AM10" s="751"/>
      <c r="AN10" s="751"/>
      <c r="AO10" s="751"/>
      <c r="AP10" s="751">
        <v>1471</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539</v>
      </c>
      <c r="BT10" s="755"/>
      <c r="BU10" s="755"/>
      <c r="BV10" s="755"/>
      <c r="BW10" s="755"/>
      <c r="BX10" s="755"/>
      <c r="BY10" s="755"/>
      <c r="BZ10" s="755"/>
      <c r="CA10" s="755"/>
      <c r="CB10" s="755"/>
      <c r="CC10" s="755"/>
      <c r="CD10" s="755"/>
      <c r="CE10" s="755"/>
      <c r="CF10" s="755"/>
      <c r="CG10" s="756"/>
      <c r="CH10" s="767" t="s">
        <v>481</v>
      </c>
      <c r="CI10" s="768"/>
      <c r="CJ10" s="768"/>
      <c r="CK10" s="768"/>
      <c r="CL10" s="769"/>
      <c r="CM10" s="767">
        <v>975</v>
      </c>
      <c r="CN10" s="768"/>
      <c r="CO10" s="768"/>
      <c r="CP10" s="768"/>
      <c r="CQ10" s="769"/>
      <c r="CR10" s="767">
        <v>5</v>
      </c>
      <c r="CS10" s="768"/>
      <c r="CT10" s="768"/>
      <c r="CU10" s="768"/>
      <c r="CV10" s="769"/>
      <c r="CW10" s="767">
        <v>161</v>
      </c>
      <c r="CX10" s="768"/>
      <c r="CY10" s="768"/>
      <c r="CZ10" s="768"/>
      <c r="DA10" s="769"/>
      <c r="DB10" s="767" t="s">
        <v>481</v>
      </c>
      <c r="DC10" s="768"/>
      <c r="DD10" s="768"/>
      <c r="DE10" s="768"/>
      <c r="DF10" s="769"/>
      <c r="DG10" s="767" t="s">
        <v>481</v>
      </c>
      <c r="DH10" s="768"/>
      <c r="DI10" s="768"/>
      <c r="DJ10" s="768"/>
      <c r="DK10" s="769"/>
      <c r="DL10" s="767" t="s">
        <v>481</v>
      </c>
      <c r="DM10" s="768"/>
      <c r="DN10" s="768"/>
      <c r="DO10" s="768"/>
      <c r="DP10" s="769"/>
      <c r="DQ10" s="767" t="s">
        <v>481</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540</v>
      </c>
      <c r="BT11" s="755"/>
      <c r="BU11" s="755"/>
      <c r="BV11" s="755"/>
      <c r="BW11" s="755"/>
      <c r="BX11" s="755"/>
      <c r="BY11" s="755"/>
      <c r="BZ11" s="755"/>
      <c r="CA11" s="755"/>
      <c r="CB11" s="755"/>
      <c r="CC11" s="755"/>
      <c r="CD11" s="755"/>
      <c r="CE11" s="755"/>
      <c r="CF11" s="755"/>
      <c r="CG11" s="756"/>
      <c r="CH11" s="767">
        <v>4</v>
      </c>
      <c r="CI11" s="768"/>
      <c r="CJ11" s="768"/>
      <c r="CK11" s="768"/>
      <c r="CL11" s="769"/>
      <c r="CM11" s="767">
        <v>113</v>
      </c>
      <c r="CN11" s="768"/>
      <c r="CO11" s="768"/>
      <c r="CP11" s="768"/>
      <c r="CQ11" s="769"/>
      <c r="CR11" s="767">
        <v>45</v>
      </c>
      <c r="CS11" s="768"/>
      <c r="CT11" s="768"/>
      <c r="CU11" s="768"/>
      <c r="CV11" s="769"/>
      <c r="CW11" s="767" t="s">
        <v>481</v>
      </c>
      <c r="CX11" s="768"/>
      <c r="CY11" s="768"/>
      <c r="CZ11" s="768"/>
      <c r="DA11" s="769"/>
      <c r="DB11" s="767" t="s">
        <v>481</v>
      </c>
      <c r="DC11" s="768"/>
      <c r="DD11" s="768"/>
      <c r="DE11" s="768"/>
      <c r="DF11" s="769"/>
      <c r="DG11" s="767" t="s">
        <v>481</v>
      </c>
      <c r="DH11" s="768"/>
      <c r="DI11" s="768"/>
      <c r="DJ11" s="768"/>
      <c r="DK11" s="769"/>
      <c r="DL11" s="767" t="s">
        <v>481</v>
      </c>
      <c r="DM11" s="768"/>
      <c r="DN11" s="768"/>
      <c r="DO11" s="768"/>
      <c r="DP11" s="769"/>
      <c r="DQ11" s="767" t="s">
        <v>481</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541</v>
      </c>
      <c r="BT12" s="755"/>
      <c r="BU12" s="755"/>
      <c r="BV12" s="755"/>
      <c r="BW12" s="755"/>
      <c r="BX12" s="755"/>
      <c r="BY12" s="755"/>
      <c r="BZ12" s="755"/>
      <c r="CA12" s="755"/>
      <c r="CB12" s="755"/>
      <c r="CC12" s="755"/>
      <c r="CD12" s="755"/>
      <c r="CE12" s="755"/>
      <c r="CF12" s="755"/>
      <c r="CG12" s="756"/>
      <c r="CH12" s="767">
        <v>2</v>
      </c>
      <c r="CI12" s="768"/>
      <c r="CJ12" s="768"/>
      <c r="CK12" s="768"/>
      <c r="CL12" s="769"/>
      <c r="CM12" s="767">
        <v>1839</v>
      </c>
      <c r="CN12" s="768"/>
      <c r="CO12" s="768"/>
      <c r="CP12" s="768"/>
      <c r="CQ12" s="769"/>
      <c r="CR12" s="767">
        <v>19</v>
      </c>
      <c r="CS12" s="768"/>
      <c r="CT12" s="768"/>
      <c r="CU12" s="768"/>
      <c r="CV12" s="769"/>
      <c r="CW12" s="767">
        <v>1</v>
      </c>
      <c r="CX12" s="768"/>
      <c r="CY12" s="768"/>
      <c r="CZ12" s="768"/>
      <c r="DA12" s="769"/>
      <c r="DB12" s="767" t="s">
        <v>481</v>
      </c>
      <c r="DC12" s="768"/>
      <c r="DD12" s="768"/>
      <c r="DE12" s="768"/>
      <c r="DF12" s="769"/>
      <c r="DG12" s="767" t="s">
        <v>481</v>
      </c>
      <c r="DH12" s="768"/>
      <c r="DI12" s="768"/>
      <c r="DJ12" s="768"/>
      <c r="DK12" s="769"/>
      <c r="DL12" s="767" t="s">
        <v>481</v>
      </c>
      <c r="DM12" s="768"/>
      <c r="DN12" s="768"/>
      <c r="DO12" s="768"/>
      <c r="DP12" s="769"/>
      <c r="DQ12" s="767" t="s">
        <v>481</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67148</v>
      </c>
      <c r="R23" s="780"/>
      <c r="S23" s="780"/>
      <c r="T23" s="780"/>
      <c r="U23" s="780"/>
      <c r="V23" s="780">
        <v>63301</v>
      </c>
      <c r="W23" s="780"/>
      <c r="X23" s="780"/>
      <c r="Y23" s="780"/>
      <c r="Z23" s="780"/>
      <c r="AA23" s="780">
        <v>3848</v>
      </c>
      <c r="AB23" s="780"/>
      <c r="AC23" s="780"/>
      <c r="AD23" s="780"/>
      <c r="AE23" s="781"/>
      <c r="AF23" s="782">
        <v>3592</v>
      </c>
      <c r="AG23" s="780"/>
      <c r="AH23" s="780"/>
      <c r="AI23" s="780"/>
      <c r="AJ23" s="783"/>
      <c r="AK23" s="784"/>
      <c r="AL23" s="785"/>
      <c r="AM23" s="785"/>
      <c r="AN23" s="785"/>
      <c r="AO23" s="785"/>
      <c r="AP23" s="780">
        <v>47902</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22562</v>
      </c>
      <c r="R28" s="809"/>
      <c r="S28" s="809"/>
      <c r="T28" s="809"/>
      <c r="U28" s="809"/>
      <c r="V28" s="809">
        <v>22119</v>
      </c>
      <c r="W28" s="809"/>
      <c r="X28" s="809"/>
      <c r="Y28" s="809"/>
      <c r="Z28" s="809"/>
      <c r="AA28" s="809">
        <v>443</v>
      </c>
      <c r="AB28" s="809"/>
      <c r="AC28" s="809"/>
      <c r="AD28" s="809"/>
      <c r="AE28" s="810"/>
      <c r="AF28" s="811">
        <v>443</v>
      </c>
      <c r="AG28" s="809"/>
      <c r="AH28" s="809"/>
      <c r="AI28" s="809"/>
      <c r="AJ28" s="812"/>
      <c r="AK28" s="813">
        <v>1800</v>
      </c>
      <c r="AL28" s="804"/>
      <c r="AM28" s="804"/>
      <c r="AN28" s="804"/>
      <c r="AO28" s="804"/>
      <c r="AP28" s="804" t="s">
        <v>535</v>
      </c>
      <c r="AQ28" s="804"/>
      <c r="AR28" s="804"/>
      <c r="AS28" s="804"/>
      <c r="AT28" s="804"/>
      <c r="AU28" s="804" t="s">
        <v>535</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33</v>
      </c>
      <c r="R29" s="745"/>
      <c r="S29" s="745"/>
      <c r="T29" s="745"/>
      <c r="U29" s="745"/>
      <c r="V29" s="745">
        <v>31</v>
      </c>
      <c r="W29" s="745"/>
      <c r="X29" s="745"/>
      <c r="Y29" s="745"/>
      <c r="Z29" s="745"/>
      <c r="AA29" s="745">
        <v>2</v>
      </c>
      <c r="AB29" s="745"/>
      <c r="AC29" s="745"/>
      <c r="AD29" s="745"/>
      <c r="AE29" s="746"/>
      <c r="AF29" s="747">
        <v>2</v>
      </c>
      <c r="AG29" s="748"/>
      <c r="AH29" s="748"/>
      <c r="AI29" s="748"/>
      <c r="AJ29" s="749"/>
      <c r="AK29" s="816">
        <v>0</v>
      </c>
      <c r="AL29" s="817"/>
      <c r="AM29" s="817"/>
      <c r="AN29" s="817"/>
      <c r="AO29" s="817"/>
      <c r="AP29" s="817" t="s">
        <v>481</v>
      </c>
      <c r="AQ29" s="817"/>
      <c r="AR29" s="817"/>
      <c r="AS29" s="817"/>
      <c r="AT29" s="817"/>
      <c r="AU29" s="817" t="s">
        <v>481</v>
      </c>
      <c r="AV29" s="817"/>
      <c r="AW29" s="817"/>
      <c r="AX29" s="817"/>
      <c r="AY29" s="817"/>
      <c r="AZ29" s="818" t="s">
        <v>481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12133</v>
      </c>
      <c r="R30" s="745"/>
      <c r="S30" s="745"/>
      <c r="T30" s="745"/>
      <c r="U30" s="745"/>
      <c r="V30" s="745">
        <v>12092</v>
      </c>
      <c r="W30" s="745"/>
      <c r="X30" s="745"/>
      <c r="Y30" s="745"/>
      <c r="Z30" s="745"/>
      <c r="AA30" s="745">
        <v>41</v>
      </c>
      <c r="AB30" s="745"/>
      <c r="AC30" s="745"/>
      <c r="AD30" s="745"/>
      <c r="AE30" s="746"/>
      <c r="AF30" s="747">
        <v>37</v>
      </c>
      <c r="AG30" s="748"/>
      <c r="AH30" s="748"/>
      <c r="AI30" s="748"/>
      <c r="AJ30" s="749"/>
      <c r="AK30" s="816">
        <v>1777</v>
      </c>
      <c r="AL30" s="817"/>
      <c r="AM30" s="817"/>
      <c r="AN30" s="817"/>
      <c r="AO30" s="817"/>
      <c r="AP30" s="817" t="s">
        <v>481</v>
      </c>
      <c r="AQ30" s="817"/>
      <c r="AR30" s="817"/>
      <c r="AS30" s="817"/>
      <c r="AT30" s="817"/>
      <c r="AU30" s="817" t="s">
        <v>481</v>
      </c>
      <c r="AV30" s="817"/>
      <c r="AW30" s="817"/>
      <c r="AX30" s="817"/>
      <c r="AY30" s="817"/>
      <c r="AZ30" s="818" t="s">
        <v>481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3706</v>
      </c>
      <c r="R31" s="745"/>
      <c r="S31" s="745"/>
      <c r="T31" s="745"/>
      <c r="U31" s="745"/>
      <c r="V31" s="745">
        <v>3663</v>
      </c>
      <c r="W31" s="745"/>
      <c r="X31" s="745"/>
      <c r="Y31" s="745"/>
      <c r="Z31" s="745"/>
      <c r="AA31" s="745">
        <v>43</v>
      </c>
      <c r="AB31" s="745"/>
      <c r="AC31" s="745"/>
      <c r="AD31" s="745"/>
      <c r="AE31" s="746"/>
      <c r="AF31" s="747">
        <v>43</v>
      </c>
      <c r="AG31" s="748"/>
      <c r="AH31" s="748"/>
      <c r="AI31" s="748"/>
      <c r="AJ31" s="749"/>
      <c r="AK31" s="816">
        <v>1853</v>
      </c>
      <c r="AL31" s="817"/>
      <c r="AM31" s="817"/>
      <c r="AN31" s="817"/>
      <c r="AO31" s="817"/>
      <c r="AP31" s="817" t="s">
        <v>481</v>
      </c>
      <c r="AQ31" s="817"/>
      <c r="AR31" s="817"/>
      <c r="AS31" s="817"/>
      <c r="AT31" s="817"/>
      <c r="AU31" s="817" t="s">
        <v>481</v>
      </c>
      <c r="AV31" s="817"/>
      <c r="AW31" s="817"/>
      <c r="AX31" s="817"/>
      <c r="AY31" s="817"/>
      <c r="AZ31" s="818" t="s">
        <v>481</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11996</v>
      </c>
      <c r="R32" s="745"/>
      <c r="S32" s="745"/>
      <c r="T32" s="745"/>
      <c r="U32" s="745"/>
      <c r="V32" s="745">
        <v>11654</v>
      </c>
      <c r="W32" s="745"/>
      <c r="X32" s="745"/>
      <c r="Y32" s="745"/>
      <c r="Z32" s="745"/>
      <c r="AA32" s="745">
        <v>342</v>
      </c>
      <c r="AB32" s="745"/>
      <c r="AC32" s="745"/>
      <c r="AD32" s="745"/>
      <c r="AE32" s="746"/>
      <c r="AF32" s="747">
        <v>342</v>
      </c>
      <c r="AG32" s="748"/>
      <c r="AH32" s="748"/>
      <c r="AI32" s="748"/>
      <c r="AJ32" s="749"/>
      <c r="AK32" s="816">
        <v>0</v>
      </c>
      <c r="AL32" s="817"/>
      <c r="AM32" s="817"/>
      <c r="AN32" s="817"/>
      <c r="AO32" s="817"/>
      <c r="AP32" s="817" t="s">
        <v>481</v>
      </c>
      <c r="AQ32" s="817"/>
      <c r="AR32" s="817"/>
      <c r="AS32" s="817"/>
      <c r="AT32" s="817"/>
      <c r="AU32" s="817" t="s">
        <v>481</v>
      </c>
      <c r="AV32" s="817"/>
      <c r="AW32" s="817"/>
      <c r="AX32" s="817"/>
      <c r="AY32" s="817"/>
      <c r="AZ32" s="818" t="s">
        <v>481</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2723</v>
      </c>
      <c r="R33" s="745"/>
      <c r="S33" s="745"/>
      <c r="T33" s="745"/>
      <c r="U33" s="745"/>
      <c r="V33" s="745">
        <v>2637</v>
      </c>
      <c r="W33" s="745"/>
      <c r="X33" s="745"/>
      <c r="Y33" s="745"/>
      <c r="Z33" s="745"/>
      <c r="AA33" s="745">
        <v>86</v>
      </c>
      <c r="AB33" s="745"/>
      <c r="AC33" s="745"/>
      <c r="AD33" s="745"/>
      <c r="AE33" s="746"/>
      <c r="AF33" s="747">
        <v>2636</v>
      </c>
      <c r="AG33" s="748"/>
      <c r="AH33" s="748"/>
      <c r="AI33" s="748"/>
      <c r="AJ33" s="749"/>
      <c r="AK33" s="816">
        <v>62</v>
      </c>
      <c r="AL33" s="817"/>
      <c r="AM33" s="817"/>
      <c r="AN33" s="817"/>
      <c r="AO33" s="817"/>
      <c r="AP33" s="817">
        <v>10763</v>
      </c>
      <c r="AQ33" s="817"/>
      <c r="AR33" s="817"/>
      <c r="AS33" s="817"/>
      <c r="AT33" s="817"/>
      <c r="AU33" s="817">
        <v>786</v>
      </c>
      <c r="AV33" s="817"/>
      <c r="AW33" s="817"/>
      <c r="AX33" s="817"/>
      <c r="AY33" s="817"/>
      <c r="AZ33" s="818" t="s">
        <v>481</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11676</v>
      </c>
      <c r="R34" s="745"/>
      <c r="S34" s="745"/>
      <c r="T34" s="745"/>
      <c r="U34" s="745"/>
      <c r="V34" s="745">
        <v>11576</v>
      </c>
      <c r="W34" s="745"/>
      <c r="X34" s="745"/>
      <c r="Y34" s="745"/>
      <c r="Z34" s="745"/>
      <c r="AA34" s="745">
        <v>100</v>
      </c>
      <c r="AB34" s="745"/>
      <c r="AC34" s="745"/>
      <c r="AD34" s="745"/>
      <c r="AE34" s="746"/>
      <c r="AF34" s="747">
        <v>1914</v>
      </c>
      <c r="AG34" s="748"/>
      <c r="AH34" s="748"/>
      <c r="AI34" s="748"/>
      <c r="AJ34" s="749"/>
      <c r="AK34" s="816">
        <v>1025</v>
      </c>
      <c r="AL34" s="817"/>
      <c r="AM34" s="817"/>
      <c r="AN34" s="817"/>
      <c r="AO34" s="817"/>
      <c r="AP34" s="817">
        <v>1487</v>
      </c>
      <c r="AQ34" s="817"/>
      <c r="AR34" s="817"/>
      <c r="AS34" s="817"/>
      <c r="AT34" s="817"/>
      <c r="AU34" s="817">
        <v>953</v>
      </c>
      <c r="AV34" s="817"/>
      <c r="AW34" s="817"/>
      <c r="AX34" s="817"/>
      <c r="AY34" s="817"/>
      <c r="AZ34" s="818" t="s">
        <v>481</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220</v>
      </c>
      <c r="R35" s="745"/>
      <c r="S35" s="745"/>
      <c r="T35" s="745"/>
      <c r="U35" s="745"/>
      <c r="V35" s="745">
        <v>157</v>
      </c>
      <c r="W35" s="745"/>
      <c r="X35" s="745"/>
      <c r="Y35" s="745"/>
      <c r="Z35" s="745"/>
      <c r="AA35" s="745">
        <f>Q35-V35</f>
        <v>63</v>
      </c>
      <c r="AB35" s="745"/>
      <c r="AC35" s="745"/>
      <c r="AD35" s="745"/>
      <c r="AE35" s="746"/>
      <c r="AF35" s="747">
        <v>31</v>
      </c>
      <c r="AG35" s="748"/>
      <c r="AH35" s="748"/>
      <c r="AI35" s="748"/>
      <c r="AJ35" s="749"/>
      <c r="AK35" s="816" t="s">
        <v>481</v>
      </c>
      <c r="AL35" s="817"/>
      <c r="AM35" s="817"/>
      <c r="AN35" s="817"/>
      <c r="AO35" s="817"/>
      <c r="AP35" s="817" t="s">
        <v>481</v>
      </c>
      <c r="AQ35" s="817"/>
      <c r="AR35" s="817"/>
      <c r="AS35" s="817"/>
      <c r="AT35" s="817"/>
      <c r="AU35" s="817" t="s">
        <v>481</v>
      </c>
      <c r="AV35" s="817"/>
      <c r="AW35" s="817"/>
      <c r="AX35" s="817"/>
      <c r="AY35" s="817"/>
      <c r="AZ35" s="818" t="s">
        <v>481</v>
      </c>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390</v>
      </c>
      <c r="C36" s="742"/>
      <c r="D36" s="742"/>
      <c r="E36" s="742"/>
      <c r="F36" s="742"/>
      <c r="G36" s="742"/>
      <c r="H36" s="742"/>
      <c r="I36" s="742"/>
      <c r="J36" s="742"/>
      <c r="K36" s="742"/>
      <c r="L36" s="742"/>
      <c r="M36" s="742"/>
      <c r="N36" s="742"/>
      <c r="O36" s="742"/>
      <c r="P36" s="743"/>
      <c r="Q36" s="744">
        <v>7588</v>
      </c>
      <c r="R36" s="745"/>
      <c r="S36" s="745"/>
      <c r="T36" s="745"/>
      <c r="U36" s="745"/>
      <c r="V36" s="745">
        <v>7379</v>
      </c>
      <c r="W36" s="745"/>
      <c r="X36" s="745"/>
      <c r="Y36" s="745"/>
      <c r="Z36" s="745"/>
      <c r="AA36" s="745">
        <f t="shared" ref="AA36:AA37" si="0">Q36-V36</f>
        <v>209</v>
      </c>
      <c r="AB36" s="745"/>
      <c r="AC36" s="745"/>
      <c r="AD36" s="745"/>
      <c r="AE36" s="746"/>
      <c r="AF36" s="747">
        <v>202</v>
      </c>
      <c r="AG36" s="748"/>
      <c r="AH36" s="748"/>
      <c r="AI36" s="748"/>
      <c r="AJ36" s="749"/>
      <c r="AK36" s="816">
        <v>1950</v>
      </c>
      <c r="AL36" s="817"/>
      <c r="AM36" s="817"/>
      <c r="AN36" s="817"/>
      <c r="AO36" s="817"/>
      <c r="AP36" s="817">
        <v>48540</v>
      </c>
      <c r="AQ36" s="817"/>
      <c r="AR36" s="817"/>
      <c r="AS36" s="817"/>
      <c r="AT36" s="817"/>
      <c r="AU36" s="817">
        <v>21309</v>
      </c>
      <c r="AV36" s="817"/>
      <c r="AW36" s="817"/>
      <c r="AX36" s="817"/>
      <c r="AY36" s="817"/>
      <c r="AZ36" s="818" t="s">
        <v>481</v>
      </c>
      <c r="BA36" s="818"/>
      <c r="BB36" s="818"/>
      <c r="BC36" s="818"/>
      <c r="BD36" s="818"/>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391</v>
      </c>
      <c r="C37" s="742"/>
      <c r="D37" s="742"/>
      <c r="E37" s="742"/>
      <c r="F37" s="742"/>
      <c r="G37" s="742"/>
      <c r="H37" s="742"/>
      <c r="I37" s="742"/>
      <c r="J37" s="742"/>
      <c r="K37" s="742"/>
      <c r="L37" s="742"/>
      <c r="M37" s="742"/>
      <c r="N37" s="742"/>
      <c r="O37" s="742"/>
      <c r="P37" s="743"/>
      <c r="Q37" s="744">
        <v>168</v>
      </c>
      <c r="R37" s="745"/>
      <c r="S37" s="745"/>
      <c r="T37" s="745"/>
      <c r="U37" s="745"/>
      <c r="V37" s="745">
        <v>161</v>
      </c>
      <c r="W37" s="745"/>
      <c r="X37" s="745"/>
      <c r="Y37" s="745"/>
      <c r="Z37" s="745"/>
      <c r="AA37" s="745">
        <f t="shared" si="0"/>
        <v>7</v>
      </c>
      <c r="AB37" s="745"/>
      <c r="AC37" s="745"/>
      <c r="AD37" s="745"/>
      <c r="AE37" s="746"/>
      <c r="AF37" s="747">
        <v>7</v>
      </c>
      <c r="AG37" s="748"/>
      <c r="AH37" s="748"/>
      <c r="AI37" s="748"/>
      <c r="AJ37" s="749"/>
      <c r="AK37" s="816">
        <v>54</v>
      </c>
      <c r="AL37" s="817"/>
      <c r="AM37" s="817"/>
      <c r="AN37" s="817"/>
      <c r="AO37" s="817"/>
      <c r="AP37" s="817">
        <v>40</v>
      </c>
      <c r="AQ37" s="817"/>
      <c r="AR37" s="817"/>
      <c r="AS37" s="817"/>
      <c r="AT37" s="817"/>
      <c r="AU37" s="817">
        <v>24</v>
      </c>
      <c r="AV37" s="817"/>
      <c r="AW37" s="817"/>
      <c r="AX37" s="817"/>
      <c r="AY37" s="817"/>
      <c r="AZ37" s="818" t="s">
        <v>481</v>
      </c>
      <c r="BA37" s="818"/>
      <c r="BB37" s="818"/>
      <c r="BC37" s="818"/>
      <c r="BD37" s="818"/>
      <c r="BE37" s="814" t="s">
        <v>389</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5661</v>
      </c>
      <c r="AG63" s="828"/>
      <c r="AH63" s="828"/>
      <c r="AI63" s="828"/>
      <c r="AJ63" s="829"/>
      <c r="AK63" s="830"/>
      <c r="AL63" s="825"/>
      <c r="AM63" s="825"/>
      <c r="AN63" s="825"/>
      <c r="AO63" s="825"/>
      <c r="AP63" s="828">
        <v>60830</v>
      </c>
      <c r="AQ63" s="828"/>
      <c r="AR63" s="828"/>
      <c r="AS63" s="828"/>
      <c r="AT63" s="828"/>
      <c r="AU63" s="828">
        <v>23072</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396</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2296</v>
      </c>
      <c r="R68" s="852"/>
      <c r="S68" s="852"/>
      <c r="T68" s="852"/>
      <c r="U68" s="852"/>
      <c r="V68" s="852">
        <v>2090</v>
      </c>
      <c r="W68" s="852"/>
      <c r="X68" s="852"/>
      <c r="Y68" s="852"/>
      <c r="Z68" s="852"/>
      <c r="AA68" s="852">
        <v>206</v>
      </c>
      <c r="AB68" s="852"/>
      <c r="AC68" s="852"/>
      <c r="AD68" s="852"/>
      <c r="AE68" s="852"/>
      <c r="AF68" s="852">
        <v>206</v>
      </c>
      <c r="AG68" s="852"/>
      <c r="AH68" s="852"/>
      <c r="AI68" s="852"/>
      <c r="AJ68" s="852"/>
      <c r="AK68" s="852">
        <v>5</v>
      </c>
      <c r="AL68" s="852"/>
      <c r="AM68" s="852"/>
      <c r="AN68" s="852"/>
      <c r="AO68" s="852"/>
      <c r="AP68" s="852" t="s">
        <v>549</v>
      </c>
      <c r="AQ68" s="852"/>
      <c r="AR68" s="852"/>
      <c r="AS68" s="852"/>
      <c r="AT68" s="852"/>
      <c r="AU68" s="852" t="s">
        <v>549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543</v>
      </c>
      <c r="C69" s="860"/>
      <c r="D69" s="860"/>
      <c r="E69" s="860"/>
      <c r="F69" s="860"/>
      <c r="G69" s="860"/>
      <c r="H69" s="860"/>
      <c r="I69" s="860"/>
      <c r="J69" s="860"/>
      <c r="K69" s="860"/>
      <c r="L69" s="860"/>
      <c r="M69" s="860"/>
      <c r="N69" s="860"/>
      <c r="O69" s="860"/>
      <c r="P69" s="861"/>
      <c r="Q69" s="862">
        <v>724982</v>
      </c>
      <c r="R69" s="817"/>
      <c r="S69" s="817"/>
      <c r="T69" s="817"/>
      <c r="U69" s="817"/>
      <c r="V69" s="817">
        <v>704734</v>
      </c>
      <c r="W69" s="817"/>
      <c r="X69" s="817"/>
      <c r="Y69" s="817"/>
      <c r="Z69" s="817"/>
      <c r="AA69" s="817">
        <v>20247</v>
      </c>
      <c r="AB69" s="817"/>
      <c r="AC69" s="817"/>
      <c r="AD69" s="817"/>
      <c r="AE69" s="817"/>
      <c r="AF69" s="817">
        <v>20247</v>
      </c>
      <c r="AG69" s="817"/>
      <c r="AH69" s="817"/>
      <c r="AI69" s="817"/>
      <c r="AJ69" s="817"/>
      <c r="AK69" s="817">
        <v>5904</v>
      </c>
      <c r="AL69" s="817"/>
      <c r="AM69" s="817"/>
      <c r="AN69" s="817"/>
      <c r="AO69" s="817"/>
      <c r="AP69" s="817" t="s">
        <v>481</v>
      </c>
      <c r="AQ69" s="817"/>
      <c r="AR69" s="817"/>
      <c r="AS69" s="817"/>
      <c r="AT69" s="817"/>
      <c r="AU69" s="817" t="s">
        <v>481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544</v>
      </c>
      <c r="C70" s="860"/>
      <c r="D70" s="860"/>
      <c r="E70" s="860"/>
      <c r="F70" s="860"/>
      <c r="G70" s="860"/>
      <c r="H70" s="860"/>
      <c r="I70" s="860"/>
      <c r="J70" s="860"/>
      <c r="K70" s="860"/>
      <c r="L70" s="860"/>
      <c r="M70" s="860"/>
      <c r="N70" s="860"/>
      <c r="O70" s="860"/>
      <c r="P70" s="861"/>
      <c r="Q70" s="862">
        <v>61</v>
      </c>
      <c r="R70" s="817"/>
      <c r="S70" s="817"/>
      <c r="T70" s="817"/>
      <c r="U70" s="817"/>
      <c r="V70" s="817">
        <v>41</v>
      </c>
      <c r="W70" s="817"/>
      <c r="X70" s="817"/>
      <c r="Y70" s="817"/>
      <c r="Z70" s="817"/>
      <c r="AA70" s="817">
        <v>20</v>
      </c>
      <c r="AB70" s="817"/>
      <c r="AC70" s="817"/>
      <c r="AD70" s="817"/>
      <c r="AE70" s="817"/>
      <c r="AF70" s="817">
        <v>20</v>
      </c>
      <c r="AG70" s="817"/>
      <c r="AH70" s="817"/>
      <c r="AI70" s="817"/>
      <c r="AJ70" s="817"/>
      <c r="AK70" s="817" t="s">
        <v>481</v>
      </c>
      <c r="AL70" s="817"/>
      <c r="AM70" s="817"/>
      <c r="AN70" s="817"/>
      <c r="AO70" s="817"/>
      <c r="AP70" s="817" t="s">
        <v>481</v>
      </c>
      <c r="AQ70" s="817"/>
      <c r="AR70" s="817"/>
      <c r="AS70" s="817"/>
      <c r="AT70" s="817"/>
      <c r="AU70" s="817" t="s">
        <v>481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545</v>
      </c>
      <c r="C71" s="860"/>
      <c r="D71" s="860"/>
      <c r="E71" s="860"/>
      <c r="F71" s="860"/>
      <c r="G71" s="860"/>
      <c r="H71" s="860"/>
      <c r="I71" s="860"/>
      <c r="J71" s="860"/>
      <c r="K71" s="860"/>
      <c r="L71" s="860"/>
      <c r="M71" s="860"/>
      <c r="N71" s="860"/>
      <c r="O71" s="860"/>
      <c r="P71" s="861"/>
      <c r="Q71" s="862">
        <v>49</v>
      </c>
      <c r="R71" s="817"/>
      <c r="S71" s="817"/>
      <c r="T71" s="817"/>
      <c r="U71" s="817"/>
      <c r="V71" s="817">
        <v>26</v>
      </c>
      <c r="W71" s="817"/>
      <c r="X71" s="817"/>
      <c r="Y71" s="817"/>
      <c r="Z71" s="817"/>
      <c r="AA71" s="817">
        <v>23</v>
      </c>
      <c r="AB71" s="817"/>
      <c r="AC71" s="817"/>
      <c r="AD71" s="817"/>
      <c r="AE71" s="817"/>
      <c r="AF71" s="817">
        <v>23</v>
      </c>
      <c r="AG71" s="817"/>
      <c r="AH71" s="817"/>
      <c r="AI71" s="817"/>
      <c r="AJ71" s="817"/>
      <c r="AK71" s="817" t="s">
        <v>481</v>
      </c>
      <c r="AL71" s="817"/>
      <c r="AM71" s="817"/>
      <c r="AN71" s="817"/>
      <c r="AO71" s="817"/>
      <c r="AP71" s="817" t="s">
        <v>481</v>
      </c>
      <c r="AQ71" s="817"/>
      <c r="AR71" s="817"/>
      <c r="AS71" s="817"/>
      <c r="AT71" s="817"/>
      <c r="AU71" s="817" t="s">
        <v>481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546</v>
      </c>
      <c r="C72" s="860"/>
      <c r="D72" s="860"/>
      <c r="E72" s="860"/>
      <c r="F72" s="860"/>
      <c r="G72" s="860"/>
      <c r="H72" s="860"/>
      <c r="I72" s="860"/>
      <c r="J72" s="860"/>
      <c r="K72" s="860"/>
      <c r="L72" s="860"/>
      <c r="M72" s="860"/>
      <c r="N72" s="860"/>
      <c r="O72" s="860"/>
      <c r="P72" s="861"/>
      <c r="Q72" s="862">
        <v>9</v>
      </c>
      <c r="R72" s="817"/>
      <c r="S72" s="817"/>
      <c r="T72" s="817"/>
      <c r="U72" s="817"/>
      <c r="V72" s="817">
        <v>6</v>
      </c>
      <c r="W72" s="817"/>
      <c r="X72" s="817"/>
      <c r="Y72" s="817"/>
      <c r="Z72" s="817"/>
      <c r="AA72" s="817">
        <v>3</v>
      </c>
      <c r="AB72" s="817"/>
      <c r="AC72" s="817"/>
      <c r="AD72" s="817"/>
      <c r="AE72" s="817"/>
      <c r="AF72" s="817">
        <v>3</v>
      </c>
      <c r="AG72" s="817"/>
      <c r="AH72" s="817"/>
      <c r="AI72" s="817"/>
      <c r="AJ72" s="817"/>
      <c r="AK72" s="817" t="s">
        <v>481</v>
      </c>
      <c r="AL72" s="817"/>
      <c r="AM72" s="817"/>
      <c r="AN72" s="817"/>
      <c r="AO72" s="817"/>
      <c r="AP72" s="817" t="s">
        <v>481</v>
      </c>
      <c r="AQ72" s="817"/>
      <c r="AR72" s="817"/>
      <c r="AS72" s="817"/>
      <c r="AT72" s="817"/>
      <c r="AU72" s="817" t="s">
        <v>481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547</v>
      </c>
      <c r="C73" s="860"/>
      <c r="D73" s="860"/>
      <c r="E73" s="860"/>
      <c r="F73" s="860"/>
      <c r="G73" s="860"/>
      <c r="H73" s="860"/>
      <c r="I73" s="860"/>
      <c r="J73" s="860"/>
      <c r="K73" s="860"/>
      <c r="L73" s="860"/>
      <c r="M73" s="860"/>
      <c r="N73" s="860"/>
      <c r="O73" s="860"/>
      <c r="P73" s="861"/>
      <c r="Q73" s="862">
        <v>11</v>
      </c>
      <c r="R73" s="817"/>
      <c r="S73" s="817"/>
      <c r="T73" s="817"/>
      <c r="U73" s="817"/>
      <c r="V73" s="817">
        <v>7</v>
      </c>
      <c r="W73" s="817"/>
      <c r="X73" s="817"/>
      <c r="Y73" s="817"/>
      <c r="Z73" s="817"/>
      <c r="AA73" s="817">
        <v>3</v>
      </c>
      <c r="AB73" s="817"/>
      <c r="AC73" s="817"/>
      <c r="AD73" s="817"/>
      <c r="AE73" s="817"/>
      <c r="AF73" s="817">
        <v>3</v>
      </c>
      <c r="AG73" s="817"/>
      <c r="AH73" s="817"/>
      <c r="AI73" s="817"/>
      <c r="AJ73" s="817"/>
      <c r="AK73" s="817" t="s">
        <v>481</v>
      </c>
      <c r="AL73" s="817"/>
      <c r="AM73" s="817"/>
      <c r="AN73" s="817"/>
      <c r="AO73" s="817"/>
      <c r="AP73" s="817" t="s">
        <v>481</v>
      </c>
      <c r="AQ73" s="817"/>
      <c r="AR73" s="817"/>
      <c r="AS73" s="817"/>
      <c r="AT73" s="817"/>
      <c r="AU73" s="817" t="s">
        <v>481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548</v>
      </c>
      <c r="C74" s="860"/>
      <c r="D74" s="860"/>
      <c r="E74" s="860"/>
      <c r="F74" s="860"/>
      <c r="G74" s="860"/>
      <c r="H74" s="860"/>
      <c r="I74" s="860"/>
      <c r="J74" s="860"/>
      <c r="K74" s="860"/>
      <c r="L74" s="860"/>
      <c r="M74" s="860"/>
      <c r="N74" s="860"/>
      <c r="O74" s="860"/>
      <c r="P74" s="861"/>
      <c r="Q74" s="862">
        <v>5</v>
      </c>
      <c r="R74" s="817"/>
      <c r="S74" s="817"/>
      <c r="T74" s="817"/>
      <c r="U74" s="817"/>
      <c r="V74" s="817">
        <v>1</v>
      </c>
      <c r="W74" s="817"/>
      <c r="X74" s="817"/>
      <c r="Y74" s="817"/>
      <c r="Z74" s="817"/>
      <c r="AA74" s="817">
        <v>3</v>
      </c>
      <c r="AB74" s="817"/>
      <c r="AC74" s="817"/>
      <c r="AD74" s="817"/>
      <c r="AE74" s="817"/>
      <c r="AF74" s="817">
        <v>4</v>
      </c>
      <c r="AG74" s="817"/>
      <c r="AH74" s="817"/>
      <c r="AI74" s="817"/>
      <c r="AJ74" s="817"/>
      <c r="AK74" s="817" t="s">
        <v>481</v>
      </c>
      <c r="AL74" s="817"/>
      <c r="AM74" s="817"/>
      <c r="AN74" s="817"/>
      <c r="AO74" s="817"/>
      <c r="AP74" s="817" t="s">
        <v>481</v>
      </c>
      <c r="AQ74" s="817"/>
      <c r="AR74" s="817"/>
      <c r="AS74" s="817"/>
      <c r="AT74" s="817"/>
      <c r="AU74" s="817" t="s">
        <v>481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20506</v>
      </c>
      <c r="AG88" s="828"/>
      <c r="AH88" s="828"/>
      <c r="AI88" s="828"/>
      <c r="AJ88" s="828"/>
      <c r="AK88" s="825"/>
      <c r="AL88" s="825"/>
      <c r="AM88" s="825"/>
      <c r="AN88" s="825"/>
      <c r="AO88" s="825"/>
      <c r="AP88" s="828" t="s">
        <v>553</v>
      </c>
      <c r="AQ88" s="828"/>
      <c r="AR88" s="828"/>
      <c r="AS88" s="828"/>
      <c r="AT88" s="828"/>
      <c r="AU88" s="828" t="s">
        <v>553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179</v>
      </c>
      <c r="CS102" s="836"/>
      <c r="CT102" s="836"/>
      <c r="CU102" s="836"/>
      <c r="CV102" s="879"/>
      <c r="CW102" s="878">
        <v>234</v>
      </c>
      <c r="CX102" s="836"/>
      <c r="CY102" s="836"/>
      <c r="CZ102" s="836"/>
      <c r="DA102" s="879"/>
      <c r="DB102" s="878">
        <v>2</v>
      </c>
      <c r="DC102" s="836"/>
      <c r="DD102" s="836"/>
      <c r="DE102" s="836"/>
      <c r="DF102" s="879"/>
      <c r="DG102" s="878">
        <v>8728</v>
      </c>
      <c r="DH102" s="836"/>
      <c r="DI102" s="836"/>
      <c r="DJ102" s="836"/>
      <c r="DK102" s="879"/>
      <c r="DL102" s="878" t="s">
        <v>550</v>
      </c>
      <c r="DM102" s="836"/>
      <c r="DN102" s="836"/>
      <c r="DO102" s="836"/>
      <c r="DP102" s="879"/>
      <c r="DQ102" s="878">
        <v>8728</v>
      </c>
      <c r="DR102" s="836"/>
      <c r="DS102" s="836"/>
      <c r="DT102" s="836"/>
      <c r="DU102" s="879"/>
      <c r="DV102" s="904" t="s">
        <v>552</v>
      </c>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284</v>
      </c>
      <c r="AG109" s="881"/>
      <c r="AH109" s="881"/>
      <c r="AI109" s="881"/>
      <c r="AJ109" s="882"/>
      <c r="AK109" s="880" t="s">
        <v>283</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284</v>
      </c>
      <c r="BW109" s="881"/>
      <c r="BX109" s="881"/>
      <c r="BY109" s="881"/>
      <c r="BZ109" s="882"/>
      <c r="CA109" s="880" t="s">
        <v>283</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284</v>
      </c>
      <c r="DM109" s="881"/>
      <c r="DN109" s="881"/>
      <c r="DO109" s="881"/>
      <c r="DP109" s="882"/>
      <c r="DQ109" s="880" t="s">
        <v>283</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6471896</v>
      </c>
      <c r="AB110" s="888"/>
      <c r="AC110" s="888"/>
      <c r="AD110" s="888"/>
      <c r="AE110" s="889"/>
      <c r="AF110" s="890">
        <v>6176941</v>
      </c>
      <c r="AG110" s="888"/>
      <c r="AH110" s="888"/>
      <c r="AI110" s="888"/>
      <c r="AJ110" s="889"/>
      <c r="AK110" s="890">
        <v>6132050</v>
      </c>
      <c r="AL110" s="888"/>
      <c r="AM110" s="888"/>
      <c r="AN110" s="888"/>
      <c r="AO110" s="889"/>
      <c r="AP110" s="891">
        <v>18.8</v>
      </c>
      <c r="AQ110" s="892"/>
      <c r="AR110" s="892"/>
      <c r="AS110" s="892"/>
      <c r="AT110" s="893"/>
      <c r="AU110" s="894" t="s">
        <v>60</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47623579</v>
      </c>
      <c r="BR110" s="925"/>
      <c r="BS110" s="925"/>
      <c r="BT110" s="925"/>
      <c r="BU110" s="925"/>
      <c r="BV110" s="925">
        <v>47577668</v>
      </c>
      <c r="BW110" s="925"/>
      <c r="BX110" s="925"/>
      <c r="BY110" s="925"/>
      <c r="BZ110" s="925"/>
      <c r="CA110" s="925">
        <v>47901761</v>
      </c>
      <c r="CB110" s="925"/>
      <c r="CC110" s="925"/>
      <c r="CD110" s="925"/>
      <c r="CE110" s="925"/>
      <c r="CF110" s="939">
        <v>146.9</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13479385</v>
      </c>
      <c r="BR111" s="918"/>
      <c r="BS111" s="918"/>
      <c r="BT111" s="918"/>
      <c r="BU111" s="918"/>
      <c r="BV111" s="918">
        <v>12074353</v>
      </c>
      <c r="BW111" s="918"/>
      <c r="BX111" s="918"/>
      <c r="BY111" s="918"/>
      <c r="BZ111" s="918"/>
      <c r="CA111" s="918">
        <v>10283787</v>
      </c>
      <c r="CB111" s="918"/>
      <c r="CC111" s="918"/>
      <c r="CD111" s="918"/>
      <c r="CE111" s="918"/>
      <c r="CF111" s="912">
        <v>31.5</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27924276</v>
      </c>
      <c r="BR112" s="918"/>
      <c r="BS112" s="918"/>
      <c r="BT112" s="918"/>
      <c r="BU112" s="918"/>
      <c r="BV112" s="918">
        <v>25503695</v>
      </c>
      <c r="BW112" s="918"/>
      <c r="BX112" s="918"/>
      <c r="BY112" s="918"/>
      <c r="BZ112" s="918"/>
      <c r="CA112" s="918">
        <v>23071703</v>
      </c>
      <c r="CB112" s="918"/>
      <c r="CC112" s="918"/>
      <c r="CD112" s="918"/>
      <c r="CE112" s="918"/>
      <c r="CF112" s="912">
        <v>70.7</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2580752</v>
      </c>
      <c r="AB113" s="932"/>
      <c r="AC113" s="932"/>
      <c r="AD113" s="932"/>
      <c r="AE113" s="933"/>
      <c r="AF113" s="934">
        <v>2498672</v>
      </c>
      <c r="AG113" s="932"/>
      <c r="AH113" s="932"/>
      <c r="AI113" s="932"/>
      <c r="AJ113" s="933"/>
      <c r="AK113" s="934">
        <v>2149450</v>
      </c>
      <c r="AL113" s="932"/>
      <c r="AM113" s="932"/>
      <c r="AN113" s="932"/>
      <c r="AO113" s="933"/>
      <c r="AP113" s="935">
        <v>6.6</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t="s">
        <v>110</v>
      </c>
      <c r="BR113" s="918"/>
      <c r="BS113" s="918"/>
      <c r="BT113" s="918"/>
      <c r="BU113" s="918"/>
      <c r="BV113" s="918" t="s">
        <v>110</v>
      </c>
      <c r="BW113" s="918"/>
      <c r="BX113" s="918"/>
      <c r="BY113" s="918"/>
      <c r="BZ113" s="918"/>
      <c r="CA113" s="918" t="s">
        <v>110</v>
      </c>
      <c r="CB113" s="918"/>
      <c r="CC113" s="918"/>
      <c r="CD113" s="918"/>
      <c r="CE113" s="918"/>
      <c r="CF113" s="912" t="s">
        <v>110</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110</v>
      </c>
      <c r="AB114" s="957"/>
      <c r="AC114" s="957"/>
      <c r="AD114" s="957"/>
      <c r="AE114" s="958"/>
      <c r="AF114" s="959" t="s">
        <v>110</v>
      </c>
      <c r="AG114" s="957"/>
      <c r="AH114" s="957"/>
      <c r="AI114" s="957"/>
      <c r="AJ114" s="958"/>
      <c r="AK114" s="959" t="s">
        <v>110</v>
      </c>
      <c r="AL114" s="957"/>
      <c r="AM114" s="957"/>
      <c r="AN114" s="957"/>
      <c r="AO114" s="958"/>
      <c r="AP114" s="960" t="s">
        <v>110</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10094463</v>
      </c>
      <c r="BR114" s="918"/>
      <c r="BS114" s="918"/>
      <c r="BT114" s="918"/>
      <c r="BU114" s="918"/>
      <c r="BV114" s="918">
        <v>10896423</v>
      </c>
      <c r="BW114" s="918"/>
      <c r="BX114" s="918"/>
      <c r="BY114" s="918"/>
      <c r="BZ114" s="918"/>
      <c r="CA114" s="918">
        <v>10935180</v>
      </c>
      <c r="CB114" s="918"/>
      <c r="CC114" s="918"/>
      <c r="CD114" s="918"/>
      <c r="CE114" s="918"/>
      <c r="CF114" s="912">
        <v>33.5</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576259</v>
      </c>
      <c r="AB115" s="932"/>
      <c r="AC115" s="932"/>
      <c r="AD115" s="932"/>
      <c r="AE115" s="933"/>
      <c r="AF115" s="934">
        <v>539094</v>
      </c>
      <c r="AG115" s="932"/>
      <c r="AH115" s="932"/>
      <c r="AI115" s="932"/>
      <c r="AJ115" s="933"/>
      <c r="AK115" s="934">
        <v>560100</v>
      </c>
      <c r="AL115" s="932"/>
      <c r="AM115" s="932"/>
      <c r="AN115" s="932"/>
      <c r="AO115" s="933"/>
      <c r="AP115" s="935">
        <v>1.7</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11838585</v>
      </c>
      <c r="DH115" s="957"/>
      <c r="DI115" s="957"/>
      <c r="DJ115" s="957"/>
      <c r="DK115" s="958"/>
      <c r="DL115" s="959">
        <v>11203967</v>
      </c>
      <c r="DM115" s="957"/>
      <c r="DN115" s="957"/>
      <c r="DO115" s="957"/>
      <c r="DP115" s="958"/>
      <c r="DQ115" s="959">
        <v>9984300</v>
      </c>
      <c r="DR115" s="957"/>
      <c r="DS115" s="957"/>
      <c r="DT115" s="957"/>
      <c r="DU115" s="958"/>
      <c r="DV115" s="960">
        <v>30.6</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9628907</v>
      </c>
      <c r="AB117" s="964"/>
      <c r="AC117" s="964"/>
      <c r="AD117" s="964"/>
      <c r="AE117" s="965"/>
      <c r="AF117" s="963">
        <v>9214707</v>
      </c>
      <c r="AG117" s="964"/>
      <c r="AH117" s="964"/>
      <c r="AI117" s="964"/>
      <c r="AJ117" s="965"/>
      <c r="AK117" s="963">
        <v>8841600</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284</v>
      </c>
      <c r="AG118" s="881"/>
      <c r="AH118" s="881"/>
      <c r="AI118" s="881"/>
      <c r="AJ118" s="882"/>
      <c r="AK118" s="880" t="s">
        <v>283</v>
      </c>
      <c r="AL118" s="881"/>
      <c r="AM118" s="881"/>
      <c r="AN118" s="881"/>
      <c r="AO118" s="882"/>
      <c r="AP118" s="988" t="s">
        <v>407</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435</v>
      </c>
      <c r="BP118" s="992"/>
      <c r="BQ118" s="983">
        <v>99121703</v>
      </c>
      <c r="BR118" s="984"/>
      <c r="BS118" s="984"/>
      <c r="BT118" s="984"/>
      <c r="BU118" s="984"/>
      <c r="BV118" s="984">
        <v>96052139</v>
      </c>
      <c r="BW118" s="984"/>
      <c r="BX118" s="984"/>
      <c r="BY118" s="984"/>
      <c r="BZ118" s="984"/>
      <c r="CA118" s="984">
        <v>92192431</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7948073</v>
      </c>
      <c r="BR119" s="925"/>
      <c r="BS119" s="925"/>
      <c r="BT119" s="925"/>
      <c r="BU119" s="925"/>
      <c r="BV119" s="925">
        <v>8818304</v>
      </c>
      <c r="BW119" s="925"/>
      <c r="BX119" s="925"/>
      <c r="BY119" s="925"/>
      <c r="BZ119" s="925"/>
      <c r="CA119" s="925">
        <v>9786208</v>
      </c>
      <c r="CB119" s="925"/>
      <c r="CC119" s="925"/>
      <c r="CD119" s="925"/>
      <c r="CE119" s="925"/>
      <c r="CF119" s="939">
        <v>30</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1640800</v>
      </c>
      <c r="DH119" s="996"/>
      <c r="DI119" s="996"/>
      <c r="DJ119" s="996"/>
      <c r="DK119" s="997"/>
      <c r="DL119" s="998">
        <v>870386</v>
      </c>
      <c r="DM119" s="996"/>
      <c r="DN119" s="996"/>
      <c r="DO119" s="996"/>
      <c r="DP119" s="997"/>
      <c r="DQ119" s="998">
        <v>299487</v>
      </c>
      <c r="DR119" s="996"/>
      <c r="DS119" s="996"/>
      <c r="DT119" s="996"/>
      <c r="DU119" s="997"/>
      <c r="DV119" s="999">
        <v>0.9</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18662089</v>
      </c>
      <c r="BR120" s="918"/>
      <c r="BS120" s="918"/>
      <c r="BT120" s="918"/>
      <c r="BU120" s="918"/>
      <c r="BV120" s="918">
        <v>19465341</v>
      </c>
      <c r="BW120" s="918"/>
      <c r="BX120" s="918"/>
      <c r="BY120" s="918"/>
      <c r="BZ120" s="918"/>
      <c r="CA120" s="918">
        <v>18759930</v>
      </c>
      <c r="CB120" s="918"/>
      <c r="CC120" s="918"/>
      <c r="CD120" s="918"/>
      <c r="CE120" s="918"/>
      <c r="CF120" s="912">
        <v>57.5</v>
      </c>
      <c r="CG120" s="913"/>
      <c r="CH120" s="913"/>
      <c r="CI120" s="913"/>
      <c r="CJ120" s="913"/>
      <c r="CK120" s="1011" t="s">
        <v>441</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26135089</v>
      </c>
      <c r="DH120" s="925"/>
      <c r="DI120" s="925"/>
      <c r="DJ120" s="925"/>
      <c r="DK120" s="925"/>
      <c r="DL120" s="925">
        <v>23846252</v>
      </c>
      <c r="DM120" s="925"/>
      <c r="DN120" s="925"/>
      <c r="DO120" s="925"/>
      <c r="DP120" s="925"/>
      <c r="DQ120" s="925">
        <v>21308988</v>
      </c>
      <c r="DR120" s="925"/>
      <c r="DS120" s="925"/>
      <c r="DT120" s="925"/>
      <c r="DU120" s="925"/>
      <c r="DV120" s="926">
        <v>65.3</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56068704</v>
      </c>
      <c r="BR121" s="984"/>
      <c r="BS121" s="984"/>
      <c r="BT121" s="984"/>
      <c r="BU121" s="984"/>
      <c r="BV121" s="984">
        <v>55796801</v>
      </c>
      <c r="BW121" s="984"/>
      <c r="BX121" s="984"/>
      <c r="BY121" s="984"/>
      <c r="BZ121" s="984"/>
      <c r="CA121" s="984">
        <v>55172645</v>
      </c>
      <c r="CB121" s="984"/>
      <c r="CC121" s="984"/>
      <c r="CD121" s="984"/>
      <c r="CE121" s="984"/>
      <c r="CF121" s="1022">
        <v>169.2</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1036546</v>
      </c>
      <c r="DH121" s="918"/>
      <c r="DI121" s="918"/>
      <c r="DJ121" s="918"/>
      <c r="DK121" s="918"/>
      <c r="DL121" s="918">
        <v>869787</v>
      </c>
      <c r="DM121" s="918"/>
      <c r="DN121" s="918"/>
      <c r="DO121" s="918"/>
      <c r="DP121" s="918"/>
      <c r="DQ121" s="918">
        <v>952906</v>
      </c>
      <c r="DR121" s="918"/>
      <c r="DS121" s="918"/>
      <c r="DT121" s="918"/>
      <c r="DU121" s="918"/>
      <c r="DV121" s="919">
        <v>2.9</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444</v>
      </c>
      <c r="BP122" s="992"/>
      <c r="BQ122" s="1032">
        <v>82678866</v>
      </c>
      <c r="BR122" s="1033"/>
      <c r="BS122" s="1033"/>
      <c r="BT122" s="1033"/>
      <c r="BU122" s="1033"/>
      <c r="BV122" s="1033">
        <v>84080446</v>
      </c>
      <c r="BW122" s="1033"/>
      <c r="BX122" s="1033"/>
      <c r="BY122" s="1033"/>
      <c r="BZ122" s="1033"/>
      <c r="CA122" s="1033">
        <v>83718783</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716979</v>
      </c>
      <c r="DH122" s="918"/>
      <c r="DI122" s="918"/>
      <c r="DJ122" s="918"/>
      <c r="DK122" s="918"/>
      <c r="DL122" s="918">
        <v>758423</v>
      </c>
      <c r="DM122" s="918"/>
      <c r="DN122" s="918"/>
      <c r="DO122" s="918"/>
      <c r="DP122" s="918"/>
      <c r="DQ122" s="918">
        <v>785732</v>
      </c>
      <c r="DR122" s="918"/>
      <c r="DS122" s="918"/>
      <c r="DT122" s="918"/>
      <c r="DU122" s="918"/>
      <c r="DV122" s="919">
        <v>2.4</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51.4</v>
      </c>
      <c r="BR123" s="1025"/>
      <c r="BS123" s="1025"/>
      <c r="BT123" s="1025"/>
      <c r="BU123" s="1025"/>
      <c r="BV123" s="1025">
        <v>37.200000000000003</v>
      </c>
      <c r="BW123" s="1025"/>
      <c r="BX123" s="1025"/>
      <c r="BY123" s="1025"/>
      <c r="BZ123" s="1025"/>
      <c r="CA123" s="1025">
        <v>25.9</v>
      </c>
      <c r="CB123" s="1025"/>
      <c r="CC123" s="1025"/>
      <c r="CD123" s="1025"/>
      <c r="CE123" s="1025"/>
      <c r="CF123" s="1026"/>
      <c r="CG123" s="1027"/>
      <c r="CH123" s="1027"/>
      <c r="CI123" s="1027"/>
      <c r="CJ123" s="1028"/>
      <c r="CK123" s="1014"/>
      <c r="CL123" s="1015"/>
      <c r="CM123" s="1015"/>
      <c r="CN123" s="1015"/>
      <c r="CO123" s="1016"/>
      <c r="CP123" s="1005" t="s">
        <v>391</v>
      </c>
      <c r="CQ123" s="1006"/>
      <c r="CR123" s="1006"/>
      <c r="CS123" s="1006"/>
      <c r="CT123" s="1006"/>
      <c r="CU123" s="1006"/>
      <c r="CV123" s="1006"/>
      <c r="CW123" s="1006"/>
      <c r="CX123" s="1006"/>
      <c r="CY123" s="1006"/>
      <c r="CZ123" s="1006"/>
      <c r="DA123" s="1006"/>
      <c r="DB123" s="1006"/>
      <c r="DC123" s="1006"/>
      <c r="DD123" s="1006"/>
      <c r="DE123" s="1006"/>
      <c r="DF123" s="1007"/>
      <c r="DG123" s="956">
        <v>35662</v>
      </c>
      <c r="DH123" s="957"/>
      <c r="DI123" s="957"/>
      <c r="DJ123" s="957"/>
      <c r="DK123" s="958"/>
      <c r="DL123" s="959">
        <v>29233</v>
      </c>
      <c r="DM123" s="957"/>
      <c r="DN123" s="957"/>
      <c r="DO123" s="957"/>
      <c r="DP123" s="958"/>
      <c r="DQ123" s="959">
        <v>24077</v>
      </c>
      <c r="DR123" s="957"/>
      <c r="DS123" s="957"/>
      <c r="DT123" s="957"/>
      <c r="DU123" s="958"/>
      <c r="DV123" s="960">
        <v>0.1</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576259</v>
      </c>
      <c r="AB126" s="957"/>
      <c r="AC126" s="957"/>
      <c r="AD126" s="957"/>
      <c r="AE126" s="958"/>
      <c r="AF126" s="959">
        <v>539094</v>
      </c>
      <c r="AG126" s="957"/>
      <c r="AH126" s="957"/>
      <c r="AI126" s="957"/>
      <c r="AJ126" s="958"/>
      <c r="AK126" s="959">
        <v>560100</v>
      </c>
      <c r="AL126" s="957"/>
      <c r="AM126" s="957"/>
      <c r="AN126" s="957"/>
      <c r="AO126" s="958"/>
      <c r="AP126" s="960">
        <v>1.7</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455</v>
      </c>
      <c r="AY127" s="885"/>
      <c r="AZ127" s="885"/>
      <c r="BA127" s="885"/>
      <c r="BB127" s="885"/>
      <c r="BC127" s="885"/>
      <c r="BD127" s="885"/>
      <c r="BE127" s="886"/>
      <c r="BF127" s="1039" t="s">
        <v>110</v>
      </c>
      <c r="BG127" s="1040"/>
      <c r="BH127" s="1040"/>
      <c r="BI127" s="1040"/>
      <c r="BJ127" s="1040"/>
      <c r="BK127" s="1040"/>
      <c r="BL127" s="1049"/>
      <c r="BM127" s="1039">
        <v>11.54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2236002</v>
      </c>
      <c r="AB128" s="1088"/>
      <c r="AC128" s="1088"/>
      <c r="AD128" s="1088"/>
      <c r="AE128" s="1089"/>
      <c r="AF128" s="1090">
        <v>2161138</v>
      </c>
      <c r="AG128" s="1088"/>
      <c r="AH128" s="1088"/>
      <c r="AI128" s="1088"/>
      <c r="AJ128" s="1089"/>
      <c r="AK128" s="1090">
        <v>2174990</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110</v>
      </c>
      <c r="BG128" s="1065"/>
      <c r="BH128" s="1065"/>
      <c r="BI128" s="1065"/>
      <c r="BJ128" s="1065"/>
      <c r="BK128" s="1065"/>
      <c r="BL128" s="1066"/>
      <c r="BM128" s="1064">
        <v>16.54</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36451638</v>
      </c>
      <c r="AB129" s="957"/>
      <c r="AC129" s="957"/>
      <c r="AD129" s="957"/>
      <c r="AE129" s="958"/>
      <c r="AF129" s="959">
        <v>36531216</v>
      </c>
      <c r="AG129" s="957"/>
      <c r="AH129" s="957"/>
      <c r="AI129" s="957"/>
      <c r="AJ129" s="958"/>
      <c r="AK129" s="959">
        <v>37003962</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4476929</v>
      </c>
      <c r="AB130" s="957"/>
      <c r="AC130" s="957"/>
      <c r="AD130" s="957"/>
      <c r="AE130" s="958"/>
      <c r="AF130" s="959">
        <v>4424875</v>
      </c>
      <c r="AG130" s="957"/>
      <c r="AH130" s="957"/>
      <c r="AI130" s="957"/>
      <c r="AJ130" s="958"/>
      <c r="AK130" s="959">
        <v>4386652</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25.9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31974709</v>
      </c>
      <c r="AB131" s="996"/>
      <c r="AC131" s="996"/>
      <c r="AD131" s="996"/>
      <c r="AE131" s="997"/>
      <c r="AF131" s="998">
        <v>32106341</v>
      </c>
      <c r="AG131" s="996"/>
      <c r="AH131" s="996"/>
      <c r="AI131" s="996"/>
      <c r="AJ131" s="997"/>
      <c r="AK131" s="998">
        <v>32617310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9.1196326449999994</v>
      </c>
      <c r="AB132" s="1102"/>
      <c r="AC132" s="1102"/>
      <c r="AD132" s="1102"/>
      <c r="AE132" s="1103"/>
      <c r="AF132" s="1104">
        <v>8.1874605389999999</v>
      </c>
      <c r="AG132" s="1102"/>
      <c r="AH132" s="1102"/>
      <c r="AI132" s="1102"/>
      <c r="AJ132" s="1103"/>
      <c r="AK132" s="1104">
        <v>6.990024622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10.199999999999999</v>
      </c>
      <c r="AB133" s="1109"/>
      <c r="AC133" s="1109"/>
      <c r="AD133" s="1109"/>
      <c r="AE133" s="1110"/>
      <c r="AF133" s="1108">
        <v>9.1</v>
      </c>
      <c r="AG133" s="1109"/>
      <c r="AH133" s="1109"/>
      <c r="AI133" s="1109"/>
      <c r="AJ133" s="1110"/>
      <c r="AK133" s="1108">
        <v>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11756501</v>
      </c>
      <c r="L9" s="264">
        <v>59832</v>
      </c>
      <c r="M9" s="265">
        <v>55535</v>
      </c>
      <c r="N9" s="266">
        <v>7.7</v>
      </c>
    </row>
    <row r="10" spans="1:16">
      <c r="A10" s="248"/>
      <c r="B10" s="244"/>
      <c r="C10" s="244"/>
      <c r="D10" s="244"/>
      <c r="E10" s="244"/>
      <c r="F10" s="244"/>
      <c r="G10" s="1117" t="s">
        <v>477</v>
      </c>
      <c r="H10" s="1118"/>
      <c r="I10" s="1118"/>
      <c r="J10" s="1119"/>
      <c r="K10" s="267">
        <v>620766</v>
      </c>
      <c r="L10" s="268">
        <v>3159</v>
      </c>
      <c r="M10" s="269">
        <v>3368</v>
      </c>
      <c r="N10" s="270">
        <v>-6.2</v>
      </c>
    </row>
    <row r="11" spans="1:16" ht="13.5" customHeight="1">
      <c r="A11" s="248"/>
      <c r="B11" s="244"/>
      <c r="C11" s="244"/>
      <c r="D11" s="244"/>
      <c r="E11" s="244"/>
      <c r="F11" s="244"/>
      <c r="G11" s="1117" t="s">
        <v>478</v>
      </c>
      <c r="H11" s="1118"/>
      <c r="I11" s="1118"/>
      <c r="J11" s="1119"/>
      <c r="K11" s="267">
        <v>25</v>
      </c>
      <c r="L11" s="268">
        <v>0</v>
      </c>
      <c r="M11" s="269">
        <v>1911</v>
      </c>
      <c r="N11" s="270">
        <v>-100</v>
      </c>
    </row>
    <row r="12" spans="1:16" ht="13.5" customHeight="1">
      <c r="A12" s="248"/>
      <c r="B12" s="244"/>
      <c r="C12" s="244"/>
      <c r="D12" s="244"/>
      <c r="E12" s="244"/>
      <c r="F12" s="244"/>
      <c r="G12" s="1117" t="s">
        <v>479</v>
      </c>
      <c r="H12" s="1118"/>
      <c r="I12" s="1118"/>
      <c r="J12" s="1119"/>
      <c r="K12" s="267">
        <v>799406</v>
      </c>
      <c r="L12" s="268">
        <v>4068</v>
      </c>
      <c r="M12" s="269">
        <v>1237</v>
      </c>
      <c r="N12" s="270">
        <v>228.9</v>
      </c>
    </row>
    <row r="13" spans="1:16" ht="13.5" customHeight="1">
      <c r="A13" s="248"/>
      <c r="B13" s="244"/>
      <c r="C13" s="244"/>
      <c r="D13" s="244"/>
      <c r="E13" s="244"/>
      <c r="F13" s="244"/>
      <c r="G13" s="1117" t="s">
        <v>480</v>
      </c>
      <c r="H13" s="1118"/>
      <c r="I13" s="1118"/>
      <c r="J13" s="1119"/>
      <c r="K13" s="267" t="s">
        <v>481</v>
      </c>
      <c r="L13" s="268" t="s">
        <v>481</v>
      </c>
      <c r="M13" s="269">
        <v>28</v>
      </c>
      <c r="N13" s="270" t="s">
        <v>481</v>
      </c>
    </row>
    <row r="14" spans="1:16" ht="13.5" customHeight="1">
      <c r="A14" s="248"/>
      <c r="B14" s="244"/>
      <c r="C14" s="244"/>
      <c r="D14" s="244"/>
      <c r="E14" s="244"/>
      <c r="F14" s="244"/>
      <c r="G14" s="1117" t="s">
        <v>482</v>
      </c>
      <c r="H14" s="1118"/>
      <c r="I14" s="1118"/>
      <c r="J14" s="1119"/>
      <c r="K14" s="267">
        <v>335520</v>
      </c>
      <c r="L14" s="268">
        <v>1708</v>
      </c>
      <c r="M14" s="269">
        <v>1900</v>
      </c>
      <c r="N14" s="270">
        <v>-10.1</v>
      </c>
    </row>
    <row r="15" spans="1:16" ht="13.5" customHeight="1">
      <c r="A15" s="248"/>
      <c r="B15" s="244"/>
      <c r="C15" s="244"/>
      <c r="D15" s="244"/>
      <c r="E15" s="244"/>
      <c r="F15" s="244"/>
      <c r="G15" s="1117" t="s">
        <v>483</v>
      </c>
      <c r="H15" s="1118"/>
      <c r="I15" s="1118"/>
      <c r="J15" s="1119"/>
      <c r="K15" s="267">
        <v>270668</v>
      </c>
      <c r="L15" s="268">
        <v>1377</v>
      </c>
      <c r="M15" s="269">
        <v>1089</v>
      </c>
      <c r="N15" s="270">
        <v>26.4</v>
      </c>
    </row>
    <row r="16" spans="1:16">
      <c r="A16" s="248"/>
      <c r="B16" s="244"/>
      <c r="C16" s="244"/>
      <c r="D16" s="244"/>
      <c r="E16" s="244"/>
      <c r="F16" s="244"/>
      <c r="G16" s="1120" t="s">
        <v>484</v>
      </c>
      <c r="H16" s="1121"/>
      <c r="I16" s="1121"/>
      <c r="J16" s="1122"/>
      <c r="K16" s="268">
        <v>-693904</v>
      </c>
      <c r="L16" s="268">
        <v>-3531</v>
      </c>
      <c r="M16" s="269">
        <v>-5815</v>
      </c>
      <c r="N16" s="270">
        <v>-39.299999999999997</v>
      </c>
    </row>
    <row r="17" spans="1:16">
      <c r="A17" s="248"/>
      <c r="B17" s="244"/>
      <c r="C17" s="244"/>
      <c r="D17" s="244"/>
      <c r="E17" s="244"/>
      <c r="F17" s="244"/>
      <c r="G17" s="1120" t="s">
        <v>168</v>
      </c>
      <c r="H17" s="1121"/>
      <c r="I17" s="1121"/>
      <c r="J17" s="1122"/>
      <c r="K17" s="268">
        <v>13088982</v>
      </c>
      <c r="L17" s="268">
        <v>66613</v>
      </c>
      <c r="M17" s="269">
        <v>59252</v>
      </c>
      <c r="N17" s="270">
        <v>12.4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7.26</v>
      </c>
      <c r="L21" s="281">
        <v>6.1</v>
      </c>
      <c r="M21" s="282">
        <v>1.1599999999999999</v>
      </c>
      <c r="N21" s="249"/>
      <c r="O21" s="283"/>
      <c r="P21" s="279"/>
    </row>
    <row r="22" spans="1:16" s="284" customFormat="1">
      <c r="A22" s="279"/>
      <c r="B22" s="249"/>
      <c r="C22" s="249"/>
      <c r="D22" s="249"/>
      <c r="E22" s="249"/>
      <c r="F22" s="249"/>
      <c r="G22" s="1112" t="s">
        <v>490</v>
      </c>
      <c r="H22" s="1113"/>
      <c r="I22" s="1113"/>
      <c r="J22" s="1114"/>
      <c r="K22" s="285">
        <v>100.5</v>
      </c>
      <c r="L22" s="286">
        <v>99.9</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6132050</v>
      </c>
      <c r="L32" s="294">
        <v>31207</v>
      </c>
      <c r="M32" s="295">
        <v>34486</v>
      </c>
      <c r="N32" s="296">
        <v>-9.5</v>
      </c>
    </row>
    <row r="33" spans="1:16" ht="13.5" customHeight="1">
      <c r="A33" s="248"/>
      <c r="B33" s="244"/>
      <c r="C33" s="244"/>
      <c r="D33" s="244"/>
      <c r="E33" s="244"/>
      <c r="F33" s="244"/>
      <c r="G33" s="1128" t="s">
        <v>495</v>
      </c>
      <c r="H33" s="1129"/>
      <c r="I33" s="1129"/>
      <c r="J33" s="1130"/>
      <c r="K33" s="294" t="s">
        <v>481</v>
      </c>
      <c r="L33" s="294" t="s">
        <v>481</v>
      </c>
      <c r="M33" s="295">
        <v>2</v>
      </c>
      <c r="N33" s="296" t="s">
        <v>481</v>
      </c>
    </row>
    <row r="34" spans="1:16" ht="27" customHeight="1">
      <c r="A34" s="248"/>
      <c r="B34" s="244"/>
      <c r="C34" s="244"/>
      <c r="D34" s="244"/>
      <c r="E34" s="244"/>
      <c r="F34" s="244"/>
      <c r="G34" s="1128" t="s">
        <v>496</v>
      </c>
      <c r="H34" s="1129"/>
      <c r="I34" s="1129"/>
      <c r="J34" s="1130"/>
      <c r="K34" s="294" t="s">
        <v>481</v>
      </c>
      <c r="L34" s="294" t="s">
        <v>481</v>
      </c>
      <c r="M34" s="295">
        <v>70</v>
      </c>
      <c r="N34" s="296" t="s">
        <v>481</v>
      </c>
    </row>
    <row r="35" spans="1:16" ht="27" customHeight="1">
      <c r="A35" s="248"/>
      <c r="B35" s="244"/>
      <c r="C35" s="244"/>
      <c r="D35" s="244"/>
      <c r="E35" s="244"/>
      <c r="F35" s="244"/>
      <c r="G35" s="1128" t="s">
        <v>497</v>
      </c>
      <c r="H35" s="1129"/>
      <c r="I35" s="1129"/>
      <c r="J35" s="1130"/>
      <c r="K35" s="294">
        <v>2149450</v>
      </c>
      <c r="L35" s="294">
        <v>10939</v>
      </c>
      <c r="M35" s="295">
        <v>11940</v>
      </c>
      <c r="N35" s="296">
        <v>-8.4</v>
      </c>
    </row>
    <row r="36" spans="1:16" ht="27" customHeight="1">
      <c r="A36" s="248"/>
      <c r="B36" s="244"/>
      <c r="C36" s="244"/>
      <c r="D36" s="244"/>
      <c r="E36" s="244"/>
      <c r="F36" s="244"/>
      <c r="G36" s="1128" t="s">
        <v>498</v>
      </c>
      <c r="H36" s="1129"/>
      <c r="I36" s="1129"/>
      <c r="J36" s="1130"/>
      <c r="K36" s="294" t="s">
        <v>481</v>
      </c>
      <c r="L36" s="294" t="s">
        <v>481</v>
      </c>
      <c r="M36" s="295">
        <v>512</v>
      </c>
      <c r="N36" s="296" t="s">
        <v>481</v>
      </c>
    </row>
    <row r="37" spans="1:16" ht="13.5" customHeight="1">
      <c r="A37" s="248"/>
      <c r="B37" s="244"/>
      <c r="C37" s="244"/>
      <c r="D37" s="244"/>
      <c r="E37" s="244"/>
      <c r="F37" s="244"/>
      <c r="G37" s="1128" t="s">
        <v>499</v>
      </c>
      <c r="H37" s="1129"/>
      <c r="I37" s="1129"/>
      <c r="J37" s="1130"/>
      <c r="K37" s="294">
        <v>560100</v>
      </c>
      <c r="L37" s="294">
        <v>2850</v>
      </c>
      <c r="M37" s="295">
        <v>1781</v>
      </c>
      <c r="N37" s="296">
        <v>60</v>
      </c>
    </row>
    <row r="38" spans="1:16" ht="27" customHeight="1">
      <c r="A38" s="248"/>
      <c r="B38" s="244"/>
      <c r="C38" s="244"/>
      <c r="D38" s="244"/>
      <c r="E38" s="244"/>
      <c r="F38" s="244"/>
      <c r="G38" s="1131" t="s">
        <v>500</v>
      </c>
      <c r="H38" s="1132"/>
      <c r="I38" s="1132"/>
      <c r="J38" s="1133"/>
      <c r="K38" s="297" t="s">
        <v>481</v>
      </c>
      <c r="L38" s="297" t="s">
        <v>481</v>
      </c>
      <c r="M38" s="298">
        <v>5</v>
      </c>
      <c r="N38" s="299" t="s">
        <v>481</v>
      </c>
      <c r="O38" s="293"/>
    </row>
    <row r="39" spans="1:16">
      <c r="A39" s="248"/>
      <c r="B39" s="244"/>
      <c r="C39" s="244"/>
      <c r="D39" s="244"/>
      <c r="E39" s="244"/>
      <c r="F39" s="244"/>
      <c r="G39" s="1131" t="s">
        <v>501</v>
      </c>
      <c r="H39" s="1132"/>
      <c r="I39" s="1132"/>
      <c r="J39" s="1133"/>
      <c r="K39" s="300">
        <v>-2174990</v>
      </c>
      <c r="L39" s="300">
        <v>-11069</v>
      </c>
      <c r="M39" s="301">
        <v>-8044</v>
      </c>
      <c r="N39" s="302">
        <v>37.6</v>
      </c>
      <c r="O39" s="293"/>
    </row>
    <row r="40" spans="1:16" ht="27" customHeight="1">
      <c r="A40" s="248"/>
      <c r="B40" s="244"/>
      <c r="C40" s="244"/>
      <c r="D40" s="244"/>
      <c r="E40" s="244"/>
      <c r="F40" s="244"/>
      <c r="G40" s="1128" t="s">
        <v>502</v>
      </c>
      <c r="H40" s="1129"/>
      <c r="I40" s="1129"/>
      <c r="J40" s="1130"/>
      <c r="K40" s="300">
        <v>-4386652</v>
      </c>
      <c r="L40" s="300">
        <v>-22325</v>
      </c>
      <c r="M40" s="301">
        <v>-28362</v>
      </c>
      <c r="N40" s="302">
        <v>-21.3</v>
      </c>
      <c r="O40" s="293"/>
    </row>
    <row r="41" spans="1:16">
      <c r="A41" s="248"/>
      <c r="B41" s="244"/>
      <c r="C41" s="244"/>
      <c r="D41" s="244"/>
      <c r="E41" s="244"/>
      <c r="F41" s="244"/>
      <c r="G41" s="1134" t="s">
        <v>278</v>
      </c>
      <c r="H41" s="1135"/>
      <c r="I41" s="1135"/>
      <c r="J41" s="1136"/>
      <c r="K41" s="294">
        <v>2279958</v>
      </c>
      <c r="L41" s="300">
        <v>11603</v>
      </c>
      <c r="M41" s="301">
        <v>12390</v>
      </c>
      <c r="N41" s="302">
        <v>-6.4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5062421</v>
      </c>
      <c r="J51" s="320">
        <v>25687</v>
      </c>
      <c r="K51" s="321">
        <v>-6.5</v>
      </c>
      <c r="L51" s="322">
        <v>42247</v>
      </c>
      <c r="M51" s="323">
        <v>7.8</v>
      </c>
      <c r="N51" s="324">
        <v>-14.3</v>
      </c>
    </row>
    <row r="52" spans="1:14">
      <c r="A52" s="248"/>
      <c r="B52" s="244"/>
      <c r="C52" s="244"/>
      <c r="D52" s="244"/>
      <c r="E52" s="244"/>
      <c r="F52" s="244"/>
      <c r="G52" s="325"/>
      <c r="H52" s="326" t="s">
        <v>513</v>
      </c>
      <c r="I52" s="327">
        <v>2673129</v>
      </c>
      <c r="J52" s="328">
        <v>13564</v>
      </c>
      <c r="K52" s="329">
        <v>-9.1999999999999993</v>
      </c>
      <c r="L52" s="330">
        <v>25497</v>
      </c>
      <c r="M52" s="331">
        <v>3.7</v>
      </c>
      <c r="N52" s="332">
        <v>-12.9</v>
      </c>
    </row>
    <row r="53" spans="1:14">
      <c r="A53" s="248"/>
      <c r="B53" s="244"/>
      <c r="C53" s="244"/>
      <c r="D53" s="244"/>
      <c r="E53" s="244"/>
      <c r="F53" s="244"/>
      <c r="G53" s="310" t="s">
        <v>514</v>
      </c>
      <c r="H53" s="311"/>
      <c r="I53" s="319">
        <v>4623669</v>
      </c>
      <c r="J53" s="320">
        <v>23500</v>
      </c>
      <c r="K53" s="321">
        <v>-8.5</v>
      </c>
      <c r="L53" s="322">
        <v>41739</v>
      </c>
      <c r="M53" s="323">
        <v>-1.2</v>
      </c>
      <c r="N53" s="324">
        <v>-7.3</v>
      </c>
    </row>
    <row r="54" spans="1:14">
      <c r="A54" s="248"/>
      <c r="B54" s="244"/>
      <c r="C54" s="244"/>
      <c r="D54" s="244"/>
      <c r="E54" s="244"/>
      <c r="F54" s="244"/>
      <c r="G54" s="325"/>
      <c r="H54" s="326" t="s">
        <v>513</v>
      </c>
      <c r="I54" s="327">
        <v>2648022</v>
      </c>
      <c r="J54" s="328">
        <v>13459</v>
      </c>
      <c r="K54" s="329">
        <v>-0.8</v>
      </c>
      <c r="L54" s="330">
        <v>24625</v>
      </c>
      <c r="M54" s="331">
        <v>-3.4</v>
      </c>
      <c r="N54" s="332">
        <v>2.6</v>
      </c>
    </row>
    <row r="55" spans="1:14">
      <c r="A55" s="248"/>
      <c r="B55" s="244"/>
      <c r="C55" s="244"/>
      <c r="D55" s="244"/>
      <c r="E55" s="244"/>
      <c r="F55" s="244"/>
      <c r="G55" s="310" t="s">
        <v>515</v>
      </c>
      <c r="H55" s="311"/>
      <c r="I55" s="319">
        <v>5083914</v>
      </c>
      <c r="J55" s="320">
        <v>25951</v>
      </c>
      <c r="K55" s="321">
        <v>10.4</v>
      </c>
      <c r="L55" s="322">
        <v>36765</v>
      </c>
      <c r="M55" s="323">
        <v>-11.9</v>
      </c>
      <c r="N55" s="324">
        <v>22.3</v>
      </c>
    </row>
    <row r="56" spans="1:14">
      <c r="A56" s="248"/>
      <c r="B56" s="244"/>
      <c r="C56" s="244"/>
      <c r="D56" s="244"/>
      <c r="E56" s="244"/>
      <c r="F56" s="244"/>
      <c r="G56" s="325"/>
      <c r="H56" s="326" t="s">
        <v>513</v>
      </c>
      <c r="I56" s="327">
        <v>3100329</v>
      </c>
      <c r="J56" s="328">
        <v>15826</v>
      </c>
      <c r="K56" s="329">
        <v>17.600000000000001</v>
      </c>
      <c r="L56" s="330">
        <v>20975</v>
      </c>
      <c r="M56" s="331">
        <v>-14.8</v>
      </c>
      <c r="N56" s="332">
        <v>32.4</v>
      </c>
    </row>
    <row r="57" spans="1:14">
      <c r="A57" s="248"/>
      <c r="B57" s="244"/>
      <c r="C57" s="244"/>
      <c r="D57" s="244"/>
      <c r="E57" s="244"/>
      <c r="F57" s="244"/>
      <c r="G57" s="310" t="s">
        <v>516</v>
      </c>
      <c r="H57" s="311"/>
      <c r="I57" s="319">
        <v>5737793</v>
      </c>
      <c r="J57" s="320">
        <v>29154</v>
      </c>
      <c r="K57" s="321">
        <v>12.3</v>
      </c>
      <c r="L57" s="322">
        <v>39052</v>
      </c>
      <c r="M57" s="323">
        <v>6.2</v>
      </c>
      <c r="N57" s="324">
        <v>6.1</v>
      </c>
    </row>
    <row r="58" spans="1:14">
      <c r="A58" s="248"/>
      <c r="B58" s="244"/>
      <c r="C58" s="244"/>
      <c r="D58" s="244"/>
      <c r="E58" s="244"/>
      <c r="F58" s="244"/>
      <c r="G58" s="325"/>
      <c r="H58" s="326" t="s">
        <v>513</v>
      </c>
      <c r="I58" s="327">
        <v>3631789</v>
      </c>
      <c r="J58" s="328">
        <v>18453</v>
      </c>
      <c r="K58" s="329">
        <v>16.600000000000001</v>
      </c>
      <c r="L58" s="330">
        <v>21186</v>
      </c>
      <c r="M58" s="331">
        <v>1</v>
      </c>
      <c r="N58" s="332">
        <v>15.6</v>
      </c>
    </row>
    <row r="59" spans="1:14">
      <c r="A59" s="248"/>
      <c r="B59" s="244"/>
      <c r="C59" s="244"/>
      <c r="D59" s="244"/>
      <c r="E59" s="244"/>
      <c r="F59" s="244"/>
      <c r="G59" s="310" t="s">
        <v>517</v>
      </c>
      <c r="H59" s="311"/>
      <c r="I59" s="319">
        <v>7339516</v>
      </c>
      <c r="J59" s="320">
        <v>37353</v>
      </c>
      <c r="K59" s="321">
        <v>28.1</v>
      </c>
      <c r="L59" s="322">
        <v>41235</v>
      </c>
      <c r="M59" s="323">
        <v>5.6</v>
      </c>
      <c r="N59" s="324">
        <v>22.5</v>
      </c>
    </row>
    <row r="60" spans="1:14">
      <c r="A60" s="248"/>
      <c r="B60" s="244"/>
      <c r="C60" s="244"/>
      <c r="D60" s="244"/>
      <c r="E60" s="244"/>
      <c r="F60" s="244"/>
      <c r="G60" s="325"/>
      <c r="H60" s="326" t="s">
        <v>513</v>
      </c>
      <c r="I60" s="333">
        <v>4601520</v>
      </c>
      <c r="J60" s="328">
        <v>23418</v>
      </c>
      <c r="K60" s="329">
        <v>26.9</v>
      </c>
      <c r="L60" s="330">
        <v>22086</v>
      </c>
      <c r="M60" s="331">
        <v>4.2</v>
      </c>
      <c r="N60" s="332">
        <v>22.7</v>
      </c>
    </row>
    <row r="61" spans="1:14">
      <c r="A61" s="248"/>
      <c r="B61" s="244"/>
      <c r="C61" s="244"/>
      <c r="D61" s="244"/>
      <c r="E61" s="244"/>
      <c r="F61" s="244"/>
      <c r="G61" s="310" t="s">
        <v>518</v>
      </c>
      <c r="H61" s="334"/>
      <c r="I61" s="335">
        <v>5569463</v>
      </c>
      <c r="J61" s="336">
        <v>28329</v>
      </c>
      <c r="K61" s="337">
        <v>7.2</v>
      </c>
      <c r="L61" s="338">
        <v>40208</v>
      </c>
      <c r="M61" s="339">
        <v>1.3</v>
      </c>
      <c r="N61" s="324">
        <v>5.9</v>
      </c>
    </row>
    <row r="62" spans="1:14">
      <c r="A62" s="248"/>
      <c r="B62" s="244"/>
      <c r="C62" s="244"/>
      <c r="D62" s="244"/>
      <c r="E62" s="244"/>
      <c r="F62" s="244"/>
      <c r="G62" s="325"/>
      <c r="H62" s="326" t="s">
        <v>513</v>
      </c>
      <c r="I62" s="327">
        <v>3330958</v>
      </c>
      <c r="J62" s="328">
        <v>16944</v>
      </c>
      <c r="K62" s="329">
        <v>10.199999999999999</v>
      </c>
      <c r="L62" s="330">
        <v>22874</v>
      </c>
      <c r="M62" s="331">
        <v>-1.9</v>
      </c>
      <c r="N62" s="332">
        <v>12.1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5.2</v>
      </c>
      <c r="G47" s="12">
        <v>5.85</v>
      </c>
      <c r="H47" s="12">
        <v>7.21</v>
      </c>
      <c r="I47" s="12">
        <v>8.3000000000000007</v>
      </c>
      <c r="J47" s="13">
        <v>10.06</v>
      </c>
    </row>
    <row r="48" spans="2:10" ht="57.75" customHeight="1">
      <c r="B48" s="14"/>
      <c r="C48" s="1139" t="s">
        <v>4</v>
      </c>
      <c r="D48" s="1139"/>
      <c r="E48" s="1140"/>
      <c r="F48" s="15">
        <v>6.59</v>
      </c>
      <c r="G48" s="16">
        <v>7.88</v>
      </c>
      <c r="H48" s="16">
        <v>8.43</v>
      </c>
      <c r="I48" s="16">
        <v>10.039999999999999</v>
      </c>
      <c r="J48" s="17">
        <v>9.7100000000000009</v>
      </c>
    </row>
    <row r="49" spans="2:10" ht="57.75" customHeight="1" thickBot="1">
      <c r="B49" s="18"/>
      <c r="C49" s="1141" t="s">
        <v>5</v>
      </c>
      <c r="D49" s="1141"/>
      <c r="E49" s="1142"/>
      <c r="F49" s="19">
        <v>2.23</v>
      </c>
      <c r="G49" s="20">
        <v>1.72</v>
      </c>
      <c r="H49" s="20">
        <v>1.95</v>
      </c>
      <c r="I49" s="20">
        <v>2.38</v>
      </c>
      <c r="J49" s="21">
        <v>1.66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525</v>
      </c>
      <c r="D34" s="1149"/>
      <c r="E34" s="1150"/>
      <c r="F34" s="32">
        <v>6.53</v>
      </c>
      <c r="G34" s="33">
        <v>7.79</v>
      </c>
      <c r="H34" s="33">
        <v>8.2799999999999994</v>
      </c>
      <c r="I34" s="33">
        <v>9.6</v>
      </c>
      <c r="J34" s="34">
        <v>9.48</v>
      </c>
      <c r="K34" s="22"/>
      <c r="L34" s="22"/>
      <c r="M34" s="22"/>
      <c r="N34" s="22"/>
      <c r="O34" s="22"/>
      <c r="P34" s="22"/>
    </row>
    <row r="35" spans="1:16" ht="39" customHeight="1">
      <c r="A35" s="22"/>
      <c r="B35" s="35"/>
      <c r="C35" s="1143" t="s">
        <v>526</v>
      </c>
      <c r="D35" s="1144"/>
      <c r="E35" s="1145"/>
      <c r="F35" s="36">
        <v>6.77</v>
      </c>
      <c r="G35" s="37">
        <v>5.48</v>
      </c>
      <c r="H35" s="37">
        <v>6.27</v>
      </c>
      <c r="I35" s="37">
        <v>7.49</v>
      </c>
      <c r="J35" s="38">
        <v>7.12</v>
      </c>
      <c r="K35" s="22"/>
      <c r="L35" s="22"/>
      <c r="M35" s="22"/>
      <c r="N35" s="22"/>
      <c r="O35" s="22"/>
      <c r="P35" s="22"/>
    </row>
    <row r="36" spans="1:16" ht="39" customHeight="1">
      <c r="A36" s="22"/>
      <c r="B36" s="35"/>
      <c r="C36" s="1143" t="s">
        <v>527</v>
      </c>
      <c r="D36" s="1144"/>
      <c r="E36" s="1145"/>
      <c r="F36" s="36">
        <v>1.66</v>
      </c>
      <c r="G36" s="37">
        <v>3.64</v>
      </c>
      <c r="H36" s="37">
        <v>4.0999999999999996</v>
      </c>
      <c r="I36" s="37">
        <v>4.63</v>
      </c>
      <c r="J36" s="38">
        <v>5.17</v>
      </c>
      <c r="K36" s="22"/>
      <c r="L36" s="22"/>
      <c r="M36" s="22"/>
      <c r="N36" s="22"/>
      <c r="O36" s="22"/>
      <c r="P36" s="22"/>
    </row>
    <row r="37" spans="1:16" ht="39" customHeight="1">
      <c r="A37" s="22"/>
      <c r="B37" s="35"/>
      <c r="C37" s="1143" t="s">
        <v>528</v>
      </c>
      <c r="D37" s="1144"/>
      <c r="E37" s="1145"/>
      <c r="F37" s="36">
        <v>0.34</v>
      </c>
      <c r="G37" s="37">
        <v>0.59</v>
      </c>
      <c r="H37" s="37">
        <v>0.98</v>
      </c>
      <c r="I37" s="37">
        <v>0.16</v>
      </c>
      <c r="J37" s="38">
        <v>1.2</v>
      </c>
      <c r="K37" s="22"/>
      <c r="L37" s="22"/>
      <c r="M37" s="22"/>
      <c r="N37" s="22"/>
      <c r="O37" s="22"/>
      <c r="P37" s="22"/>
    </row>
    <row r="38" spans="1:16" ht="39" customHeight="1">
      <c r="A38" s="22"/>
      <c r="B38" s="35"/>
      <c r="C38" s="1143" t="s">
        <v>529</v>
      </c>
      <c r="D38" s="1144"/>
      <c r="E38" s="1145"/>
      <c r="F38" s="36">
        <v>0.77</v>
      </c>
      <c r="G38" s="37">
        <v>0.56000000000000005</v>
      </c>
      <c r="H38" s="37">
        <v>0.97</v>
      </c>
      <c r="I38" s="37">
        <v>0.51</v>
      </c>
      <c r="J38" s="38">
        <v>0.93</v>
      </c>
      <c r="K38" s="22"/>
      <c r="L38" s="22"/>
      <c r="M38" s="22"/>
      <c r="N38" s="22"/>
      <c r="O38" s="22"/>
      <c r="P38" s="22"/>
    </row>
    <row r="39" spans="1:16" ht="39" customHeight="1">
      <c r="A39" s="22"/>
      <c r="B39" s="35"/>
      <c r="C39" s="1143" t="s">
        <v>530</v>
      </c>
      <c r="D39" s="1144"/>
      <c r="E39" s="1145"/>
      <c r="F39" s="36">
        <v>0.34</v>
      </c>
      <c r="G39" s="37">
        <v>0.36</v>
      </c>
      <c r="H39" s="37">
        <v>0.39</v>
      </c>
      <c r="I39" s="37">
        <v>0.54</v>
      </c>
      <c r="J39" s="38">
        <v>0.55000000000000004</v>
      </c>
      <c r="K39" s="22"/>
      <c r="L39" s="22"/>
      <c r="M39" s="22"/>
      <c r="N39" s="22"/>
      <c r="O39" s="22"/>
      <c r="P39" s="22"/>
    </row>
    <row r="40" spans="1:16" ht="39" customHeight="1">
      <c r="A40" s="22"/>
      <c r="B40" s="35"/>
      <c r="C40" s="1143" t="s">
        <v>531</v>
      </c>
      <c r="D40" s="1144"/>
      <c r="E40" s="1145"/>
      <c r="F40" s="36">
        <v>0.06</v>
      </c>
      <c r="G40" s="37">
        <v>0.09</v>
      </c>
      <c r="H40" s="37">
        <v>0.15</v>
      </c>
      <c r="I40" s="37">
        <v>0.44</v>
      </c>
      <c r="J40" s="38">
        <v>0.22</v>
      </c>
      <c r="K40" s="22"/>
      <c r="L40" s="22"/>
      <c r="M40" s="22"/>
      <c r="N40" s="22"/>
      <c r="O40" s="22"/>
      <c r="P40" s="22"/>
    </row>
    <row r="41" spans="1:16" ht="39" customHeight="1">
      <c r="A41" s="22"/>
      <c r="B41" s="35"/>
      <c r="C41" s="1143" t="s">
        <v>532</v>
      </c>
      <c r="D41" s="1144"/>
      <c r="E41" s="1145"/>
      <c r="F41" s="36">
        <v>0.72</v>
      </c>
      <c r="G41" s="37">
        <v>0.13</v>
      </c>
      <c r="H41" s="37">
        <v>0.08</v>
      </c>
      <c r="I41" s="37">
        <v>0.13</v>
      </c>
      <c r="J41" s="38">
        <v>0.12</v>
      </c>
      <c r="K41" s="22"/>
      <c r="L41" s="22"/>
      <c r="M41" s="22"/>
      <c r="N41" s="22"/>
      <c r="O41" s="22"/>
      <c r="P41" s="22"/>
    </row>
    <row r="42" spans="1:16" ht="39" customHeight="1">
      <c r="A42" s="22"/>
      <c r="B42" s="39"/>
      <c r="C42" s="1143" t="s">
        <v>533</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534</v>
      </c>
      <c r="D43" s="1147"/>
      <c r="E43" s="1148"/>
      <c r="F43" s="41">
        <v>0.22</v>
      </c>
      <c r="G43" s="42">
        <v>0.12</v>
      </c>
      <c r="H43" s="42">
        <v>0.15</v>
      </c>
      <c r="I43" s="42">
        <v>0.17</v>
      </c>
      <c r="J43" s="43">
        <v>0.21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10</v>
      </c>
      <c r="C45" s="1160"/>
      <c r="D45" s="58"/>
      <c r="E45" s="1165" t="s">
        <v>11</v>
      </c>
      <c r="F45" s="1165"/>
      <c r="G45" s="1165"/>
      <c r="H45" s="1165"/>
      <c r="I45" s="1165"/>
      <c r="J45" s="1166"/>
      <c r="K45" s="59">
        <v>6341</v>
      </c>
      <c r="L45" s="60">
        <v>6650</v>
      </c>
      <c r="M45" s="60">
        <v>6472</v>
      </c>
      <c r="N45" s="60">
        <v>6172</v>
      </c>
      <c r="O45" s="61">
        <v>6132</v>
      </c>
      <c r="P45" s="48"/>
      <c r="Q45" s="48"/>
      <c r="R45" s="48"/>
      <c r="S45" s="48"/>
      <c r="T45" s="48"/>
      <c r="U45" s="48"/>
    </row>
    <row r="46" spans="1:21" ht="30.75" customHeight="1">
      <c r="A46" s="48"/>
      <c r="B46" s="1161"/>
      <c r="C46" s="1162"/>
      <c r="D46" s="62"/>
      <c r="E46" s="1153" t="s">
        <v>12</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13</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14</v>
      </c>
      <c r="F48" s="1153"/>
      <c r="G48" s="1153"/>
      <c r="H48" s="1153"/>
      <c r="I48" s="1153"/>
      <c r="J48" s="1154"/>
      <c r="K48" s="63">
        <v>3159</v>
      </c>
      <c r="L48" s="64">
        <v>3038</v>
      </c>
      <c r="M48" s="64">
        <v>2581</v>
      </c>
      <c r="N48" s="64">
        <v>2499</v>
      </c>
      <c r="O48" s="65">
        <v>2149</v>
      </c>
      <c r="P48" s="48"/>
      <c r="Q48" s="48"/>
      <c r="R48" s="48"/>
      <c r="S48" s="48"/>
      <c r="T48" s="48"/>
      <c r="U48" s="48"/>
    </row>
    <row r="49" spans="1:21" ht="30.75" customHeight="1">
      <c r="A49" s="48"/>
      <c r="B49" s="1161"/>
      <c r="C49" s="1162"/>
      <c r="D49" s="62"/>
      <c r="E49" s="1153" t="s">
        <v>15</v>
      </c>
      <c r="F49" s="1153"/>
      <c r="G49" s="1153"/>
      <c r="H49" s="1153"/>
      <c r="I49" s="1153"/>
      <c r="J49" s="1154"/>
      <c r="K49" s="63" t="s">
        <v>481</v>
      </c>
      <c r="L49" s="64" t="s">
        <v>481</v>
      </c>
      <c r="M49" s="64" t="s">
        <v>481</v>
      </c>
      <c r="N49" s="64" t="s">
        <v>481</v>
      </c>
      <c r="O49" s="65" t="s">
        <v>481</v>
      </c>
      <c r="P49" s="48"/>
      <c r="Q49" s="48"/>
      <c r="R49" s="48"/>
      <c r="S49" s="48"/>
      <c r="T49" s="48"/>
      <c r="U49" s="48"/>
    </row>
    <row r="50" spans="1:21" ht="30.75" customHeight="1">
      <c r="A50" s="48"/>
      <c r="B50" s="1161"/>
      <c r="C50" s="1162"/>
      <c r="D50" s="62"/>
      <c r="E50" s="1153" t="s">
        <v>16</v>
      </c>
      <c r="F50" s="1153"/>
      <c r="G50" s="1153"/>
      <c r="H50" s="1153"/>
      <c r="I50" s="1153"/>
      <c r="J50" s="1154"/>
      <c r="K50" s="63">
        <v>393</v>
      </c>
      <c r="L50" s="64">
        <v>365</v>
      </c>
      <c r="M50" s="64">
        <v>576</v>
      </c>
      <c r="N50" s="64">
        <v>539</v>
      </c>
      <c r="O50" s="65">
        <v>560</v>
      </c>
      <c r="P50" s="48"/>
      <c r="Q50" s="48"/>
      <c r="R50" s="48"/>
      <c r="S50" s="48"/>
      <c r="T50" s="48"/>
      <c r="U50" s="48"/>
    </row>
    <row r="51" spans="1:21" ht="30.75" customHeight="1">
      <c r="A51" s="48"/>
      <c r="B51" s="1163"/>
      <c r="C51" s="1164"/>
      <c r="D51" s="66"/>
      <c r="E51" s="1153" t="s">
        <v>17</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18</v>
      </c>
      <c r="C52" s="1152"/>
      <c r="D52" s="66"/>
      <c r="E52" s="1153" t="s">
        <v>19</v>
      </c>
      <c r="F52" s="1153"/>
      <c r="G52" s="1153"/>
      <c r="H52" s="1153"/>
      <c r="I52" s="1153"/>
      <c r="J52" s="1154"/>
      <c r="K52" s="63">
        <v>6115</v>
      </c>
      <c r="L52" s="64">
        <v>6778</v>
      </c>
      <c r="M52" s="64">
        <v>6713</v>
      </c>
      <c r="N52" s="64">
        <v>6586</v>
      </c>
      <c r="O52" s="65">
        <v>6562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3778</v>
      </c>
      <c r="L53" s="69">
        <v>3275</v>
      </c>
      <c r="M53" s="69">
        <v>2916</v>
      </c>
      <c r="N53" s="69">
        <v>2624</v>
      </c>
      <c r="O53" s="70">
        <v>2279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67" t="s">
        <v>23</v>
      </c>
      <c r="C41" s="1168"/>
      <c r="D41" s="81"/>
      <c r="E41" s="1173" t="s">
        <v>24</v>
      </c>
      <c r="F41" s="1173"/>
      <c r="G41" s="1173"/>
      <c r="H41" s="1174"/>
      <c r="I41" s="82">
        <v>51312</v>
      </c>
      <c r="J41" s="83">
        <v>49433</v>
      </c>
      <c r="K41" s="83">
        <v>47624</v>
      </c>
      <c r="L41" s="83">
        <v>47578</v>
      </c>
      <c r="M41" s="84">
        <v>47902</v>
      </c>
    </row>
    <row r="42" spans="2:13" ht="27.75" customHeight="1">
      <c r="B42" s="1169"/>
      <c r="C42" s="1170"/>
      <c r="D42" s="85"/>
      <c r="E42" s="1175" t="s">
        <v>25</v>
      </c>
      <c r="F42" s="1175"/>
      <c r="G42" s="1175"/>
      <c r="H42" s="1176"/>
      <c r="I42" s="86">
        <v>14442</v>
      </c>
      <c r="J42" s="87">
        <v>13613</v>
      </c>
      <c r="K42" s="87">
        <v>13479</v>
      </c>
      <c r="L42" s="87">
        <v>12074</v>
      </c>
      <c r="M42" s="88">
        <v>10284</v>
      </c>
    </row>
    <row r="43" spans="2:13" ht="27.75" customHeight="1">
      <c r="B43" s="1169"/>
      <c r="C43" s="1170"/>
      <c r="D43" s="85"/>
      <c r="E43" s="1175" t="s">
        <v>26</v>
      </c>
      <c r="F43" s="1175"/>
      <c r="G43" s="1175"/>
      <c r="H43" s="1176"/>
      <c r="I43" s="86">
        <v>33363</v>
      </c>
      <c r="J43" s="87">
        <v>30782</v>
      </c>
      <c r="K43" s="87">
        <v>27924</v>
      </c>
      <c r="L43" s="87">
        <v>25504</v>
      </c>
      <c r="M43" s="88">
        <v>23072</v>
      </c>
    </row>
    <row r="44" spans="2:13" ht="27.75" customHeight="1">
      <c r="B44" s="1169"/>
      <c r="C44" s="1170"/>
      <c r="D44" s="85"/>
      <c r="E44" s="1175" t="s">
        <v>27</v>
      </c>
      <c r="F44" s="1175"/>
      <c r="G44" s="1175"/>
      <c r="H44" s="1176"/>
      <c r="I44" s="86" t="s">
        <v>481</v>
      </c>
      <c r="J44" s="87" t="s">
        <v>481</v>
      </c>
      <c r="K44" s="87" t="s">
        <v>481</v>
      </c>
      <c r="L44" s="87" t="s">
        <v>481</v>
      </c>
      <c r="M44" s="88" t="s">
        <v>481</v>
      </c>
    </row>
    <row r="45" spans="2:13" ht="27.75" customHeight="1">
      <c r="B45" s="1169"/>
      <c r="C45" s="1170"/>
      <c r="D45" s="85"/>
      <c r="E45" s="1175" t="s">
        <v>28</v>
      </c>
      <c r="F45" s="1175"/>
      <c r="G45" s="1175"/>
      <c r="H45" s="1176"/>
      <c r="I45" s="86">
        <v>10439</v>
      </c>
      <c r="J45" s="87">
        <v>9649</v>
      </c>
      <c r="K45" s="87">
        <v>10094</v>
      </c>
      <c r="L45" s="87">
        <v>10896</v>
      </c>
      <c r="M45" s="88">
        <v>10935</v>
      </c>
    </row>
    <row r="46" spans="2:13" ht="27.75" customHeight="1">
      <c r="B46" s="1169"/>
      <c r="C46" s="1170"/>
      <c r="D46" s="85"/>
      <c r="E46" s="1175" t="s">
        <v>29</v>
      </c>
      <c r="F46" s="1175"/>
      <c r="G46" s="1175"/>
      <c r="H46" s="1176"/>
      <c r="I46" s="86">
        <v>1050</v>
      </c>
      <c r="J46" s="87" t="s">
        <v>481</v>
      </c>
      <c r="K46" s="87" t="s">
        <v>481</v>
      </c>
      <c r="L46" s="87" t="s">
        <v>481</v>
      </c>
      <c r="M46" s="88" t="s">
        <v>481</v>
      </c>
    </row>
    <row r="47" spans="2:13" ht="27.75" customHeight="1">
      <c r="B47" s="1169"/>
      <c r="C47" s="1170"/>
      <c r="D47" s="85"/>
      <c r="E47" s="1175" t="s">
        <v>30</v>
      </c>
      <c r="F47" s="1175"/>
      <c r="G47" s="1175"/>
      <c r="H47" s="1176"/>
      <c r="I47" s="86" t="s">
        <v>481</v>
      </c>
      <c r="J47" s="87" t="s">
        <v>481</v>
      </c>
      <c r="K47" s="87" t="s">
        <v>481</v>
      </c>
      <c r="L47" s="87" t="s">
        <v>481</v>
      </c>
      <c r="M47" s="88" t="s">
        <v>481</v>
      </c>
    </row>
    <row r="48" spans="2:13" ht="27.75" customHeight="1">
      <c r="B48" s="1171"/>
      <c r="C48" s="1172"/>
      <c r="D48" s="85"/>
      <c r="E48" s="1175" t="s">
        <v>31</v>
      </c>
      <c r="F48" s="1175"/>
      <c r="G48" s="1175"/>
      <c r="H48" s="1176"/>
      <c r="I48" s="86" t="s">
        <v>481</v>
      </c>
      <c r="J48" s="87" t="s">
        <v>481</v>
      </c>
      <c r="K48" s="87" t="s">
        <v>481</v>
      </c>
      <c r="L48" s="87" t="s">
        <v>481</v>
      </c>
      <c r="M48" s="88" t="s">
        <v>481</v>
      </c>
    </row>
    <row r="49" spans="2:13" ht="27.75" customHeight="1">
      <c r="B49" s="1177" t="s">
        <v>32</v>
      </c>
      <c r="C49" s="1178"/>
      <c r="D49" s="89"/>
      <c r="E49" s="1175" t="s">
        <v>33</v>
      </c>
      <c r="F49" s="1175"/>
      <c r="G49" s="1175"/>
      <c r="H49" s="1176"/>
      <c r="I49" s="86">
        <v>6238</v>
      </c>
      <c r="J49" s="87">
        <v>7121</v>
      </c>
      <c r="K49" s="87">
        <v>7948</v>
      </c>
      <c r="L49" s="87">
        <v>8818</v>
      </c>
      <c r="M49" s="88">
        <v>9786</v>
      </c>
    </row>
    <row r="50" spans="2:13" ht="27.75" customHeight="1">
      <c r="B50" s="1169"/>
      <c r="C50" s="1170"/>
      <c r="D50" s="85"/>
      <c r="E50" s="1175" t="s">
        <v>34</v>
      </c>
      <c r="F50" s="1175"/>
      <c r="G50" s="1175"/>
      <c r="H50" s="1176"/>
      <c r="I50" s="86">
        <v>19345</v>
      </c>
      <c r="J50" s="87">
        <v>19193</v>
      </c>
      <c r="K50" s="87">
        <v>18662</v>
      </c>
      <c r="L50" s="87">
        <v>19465</v>
      </c>
      <c r="M50" s="88">
        <v>18760</v>
      </c>
    </row>
    <row r="51" spans="2:13" ht="27.75" customHeight="1">
      <c r="B51" s="1171"/>
      <c r="C51" s="1172"/>
      <c r="D51" s="85"/>
      <c r="E51" s="1175" t="s">
        <v>35</v>
      </c>
      <c r="F51" s="1175"/>
      <c r="G51" s="1175"/>
      <c r="H51" s="1176"/>
      <c r="I51" s="86">
        <v>55754</v>
      </c>
      <c r="J51" s="87">
        <v>55023</v>
      </c>
      <c r="K51" s="87">
        <v>56069</v>
      </c>
      <c r="L51" s="87">
        <v>55797</v>
      </c>
      <c r="M51" s="88">
        <v>55173</v>
      </c>
    </row>
    <row r="52" spans="2:13" ht="27.75" customHeight="1" thickBot="1">
      <c r="B52" s="1179" t="s">
        <v>36</v>
      </c>
      <c r="C52" s="1180"/>
      <c r="D52" s="90"/>
      <c r="E52" s="1181" t="s">
        <v>37</v>
      </c>
      <c r="F52" s="1181"/>
      <c r="G52" s="1181"/>
      <c r="H52" s="1182"/>
      <c r="I52" s="91">
        <v>29269</v>
      </c>
      <c r="J52" s="92">
        <v>22139</v>
      </c>
      <c r="K52" s="92">
        <v>16443</v>
      </c>
      <c r="L52" s="92">
        <v>11972</v>
      </c>
      <c r="M52" s="93">
        <v>8474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25687</v>
      </c>
      <c r="E3" s="116"/>
      <c r="F3" s="117">
        <v>42247</v>
      </c>
      <c r="G3" s="118"/>
      <c r="H3" s="119"/>
    </row>
    <row r="4" spans="1:8">
      <c r="A4" s="120"/>
      <c r="B4" s="121"/>
      <c r="C4" s="122"/>
      <c r="D4" s="123">
        <v>13564</v>
      </c>
      <c r="E4" s="124"/>
      <c r="F4" s="125">
        <v>25497</v>
      </c>
      <c r="G4" s="126"/>
      <c r="H4" s="127"/>
    </row>
    <row r="5" spans="1:8">
      <c r="A5" s="108" t="s">
        <v>514</v>
      </c>
      <c r="B5" s="113"/>
      <c r="C5" s="114"/>
      <c r="D5" s="115">
        <v>23500</v>
      </c>
      <c r="E5" s="116"/>
      <c r="F5" s="117">
        <v>41739</v>
      </c>
      <c r="G5" s="118"/>
      <c r="H5" s="119"/>
    </row>
    <row r="6" spans="1:8">
      <c r="A6" s="120"/>
      <c r="B6" s="121"/>
      <c r="C6" s="122"/>
      <c r="D6" s="123">
        <v>13459</v>
      </c>
      <c r="E6" s="124"/>
      <c r="F6" s="125">
        <v>24625</v>
      </c>
      <c r="G6" s="126"/>
      <c r="H6" s="127"/>
    </row>
    <row r="7" spans="1:8">
      <c r="A7" s="108" t="s">
        <v>515</v>
      </c>
      <c r="B7" s="113"/>
      <c r="C7" s="114"/>
      <c r="D7" s="115">
        <v>25951</v>
      </c>
      <c r="E7" s="116"/>
      <c r="F7" s="117">
        <v>36765</v>
      </c>
      <c r="G7" s="118"/>
      <c r="H7" s="119"/>
    </row>
    <row r="8" spans="1:8">
      <c r="A8" s="120"/>
      <c r="B8" s="121"/>
      <c r="C8" s="122"/>
      <c r="D8" s="123">
        <v>15826</v>
      </c>
      <c r="E8" s="124"/>
      <c r="F8" s="125">
        <v>20975</v>
      </c>
      <c r="G8" s="126"/>
      <c r="H8" s="127"/>
    </row>
    <row r="9" spans="1:8">
      <c r="A9" s="108" t="s">
        <v>516</v>
      </c>
      <c r="B9" s="113"/>
      <c r="C9" s="114"/>
      <c r="D9" s="115">
        <v>29154</v>
      </c>
      <c r="E9" s="116"/>
      <c r="F9" s="117">
        <v>39052</v>
      </c>
      <c r="G9" s="118"/>
      <c r="H9" s="119"/>
    </row>
    <row r="10" spans="1:8">
      <c r="A10" s="120"/>
      <c r="B10" s="121"/>
      <c r="C10" s="122"/>
      <c r="D10" s="123">
        <v>18453</v>
      </c>
      <c r="E10" s="124"/>
      <c r="F10" s="125">
        <v>21186</v>
      </c>
      <c r="G10" s="126"/>
      <c r="H10" s="127"/>
    </row>
    <row r="11" spans="1:8">
      <c r="A11" s="108" t="s">
        <v>517</v>
      </c>
      <c r="B11" s="113"/>
      <c r="C11" s="114"/>
      <c r="D11" s="115">
        <v>37353</v>
      </c>
      <c r="E11" s="116"/>
      <c r="F11" s="117">
        <v>41235</v>
      </c>
      <c r="G11" s="118"/>
      <c r="H11" s="119"/>
    </row>
    <row r="12" spans="1:8">
      <c r="A12" s="120"/>
      <c r="B12" s="121"/>
      <c r="C12" s="128"/>
      <c r="D12" s="123">
        <v>23418</v>
      </c>
      <c r="E12" s="124"/>
      <c r="F12" s="125">
        <v>22086</v>
      </c>
      <c r="G12" s="126"/>
      <c r="H12" s="127"/>
    </row>
    <row r="13" spans="1:8">
      <c r="A13" s="108"/>
      <c r="B13" s="113"/>
      <c r="C13" s="129"/>
      <c r="D13" s="130">
        <v>28329</v>
      </c>
      <c r="E13" s="131"/>
      <c r="F13" s="132">
        <v>40208</v>
      </c>
      <c r="G13" s="133"/>
      <c r="H13" s="119"/>
    </row>
    <row r="14" spans="1:8">
      <c r="A14" s="120"/>
      <c r="B14" s="121"/>
      <c r="C14" s="122"/>
      <c r="D14" s="123">
        <v>16944</v>
      </c>
      <c r="E14" s="124"/>
      <c r="F14" s="125">
        <v>22874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6.59</v>
      </c>
      <c r="C19" s="134">
        <f>ROUND(VALUE(SUBSTITUTE(実質収支比率等に係る経年分析!G$48,"▲","-")),2)</f>
        <v>7.88</v>
      </c>
      <c r="D19" s="134">
        <f>ROUND(VALUE(SUBSTITUTE(実質収支比率等に係る経年分析!H$48,"▲","-")),2)</f>
        <v>8.43</v>
      </c>
      <c r="E19" s="134">
        <f>ROUND(VALUE(SUBSTITUTE(実質収支比率等に係る経年分析!I$48,"▲","-")),2)</f>
        <v>10.039999999999999</v>
      </c>
      <c r="F19" s="134">
        <f>ROUND(VALUE(SUBSTITUTE(実質収支比率等に係る経年分析!J$48,"▲","-")),2)</f>
        <v>9.7100000000000009</v>
      </c>
    </row>
    <row r="20" spans="1:11">
      <c r="A20" s="134" t="s">
        <v>42</v>
      </c>
      <c r="B20" s="134">
        <f>ROUND(VALUE(SUBSTITUTE(実質収支比率等に係る経年分析!F$47,"▲","-")),2)</f>
        <v>5.2</v>
      </c>
      <c r="C20" s="134">
        <f>ROUND(VALUE(SUBSTITUTE(実質収支比率等に係る経年分析!G$47,"▲","-")),2)</f>
        <v>5.85</v>
      </c>
      <c r="D20" s="134">
        <f>ROUND(VALUE(SUBSTITUTE(実質収支比率等に係る経年分析!H$47,"▲","-")),2)</f>
        <v>7.21</v>
      </c>
      <c r="E20" s="134">
        <f>ROUND(VALUE(SUBSTITUTE(実質収支比率等に係る経年分析!I$47,"▲","-")),2)</f>
        <v>8.3000000000000007</v>
      </c>
      <c r="F20" s="134">
        <f>ROUND(VALUE(SUBSTITUTE(実質収支比率等に係る経年分析!J$47,"▲","-")),2)</f>
        <v>10.06</v>
      </c>
    </row>
    <row r="21" spans="1:11">
      <c r="A21" s="134" t="s">
        <v>43</v>
      </c>
      <c r="B21" s="134">
        <f>IF(ISNUMBER(VALUE(SUBSTITUTE(実質収支比率等に係る経年分析!F$49,"▲","-"))),ROUND(VALUE(SUBSTITUTE(実質収支比率等に係る経年分析!F$49,"▲","-")),2),NA())</f>
        <v>2.23</v>
      </c>
      <c r="C21" s="134">
        <f>IF(ISNUMBER(VALUE(SUBSTITUTE(実質収支比率等に係る経年分析!G$49,"▲","-"))),ROUND(VALUE(SUBSTITUTE(実質収支比率等に係る経年分析!G$49,"▲","-")),2),NA())</f>
        <v>1.72</v>
      </c>
      <c r="D21" s="134">
        <f>IF(ISNUMBER(VALUE(SUBSTITUTE(実質収支比率等に係る経年分析!H$49,"▲","-"))),ROUND(VALUE(SUBSTITUTE(実質収支比率等に係る経年分析!H$49,"▲","-")),2),NA())</f>
        <v>1.95</v>
      </c>
      <c r="E21" s="134">
        <f>IF(ISNUMBER(VALUE(SUBSTITUTE(実質収支比率等に係る経年分析!I$49,"▲","-"))),ROUND(VALUE(SUBSTITUTE(実質収支比率等に係る経年分析!I$49,"▲","-")),2),NA())</f>
        <v>2.38</v>
      </c>
      <c r="F21" s="134">
        <f>IF(ISNUMBER(VALUE(SUBSTITUTE(実質収支比率等に係る経年分析!J$49,"▲","-"))),ROUND(VALUE(SUBSTITUTE(実質収支比率等に係る経年分析!J$49,"▲","-")),2),NA())</f>
        <v>1.66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宿泊等施設事業特別会計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0.55000000000000004</v>
      </c>
    </row>
    <row r="32" spans="1:11">
      <c r="A32" s="135" t="str">
        <f>IF(連結実質赤字比率に係る赤字・黒字の構成分析!C$38="",NA(),連結実質赤字比率に係る赤字・黒字の構成分析!C$38)</f>
        <v>競輪事業特別会計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8.2799999999999994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6115</v>
      </c>
      <c r="E42" s="136"/>
      <c r="F42" s="136"/>
      <c r="G42" s="136">
        <f>'実質公債費比率（分子）の構造'!L$52</f>
        <v>6778</v>
      </c>
      <c r="H42" s="136"/>
      <c r="I42" s="136"/>
      <c r="J42" s="136">
        <f>'実質公債費比率（分子）の構造'!M$52</f>
        <v>6713</v>
      </c>
      <c r="K42" s="136"/>
      <c r="L42" s="136"/>
      <c r="M42" s="136">
        <f>'実質公債費比率（分子）の構造'!N$52</f>
        <v>6586</v>
      </c>
      <c r="N42" s="136"/>
      <c r="O42" s="136"/>
      <c r="P42" s="136">
        <f>'実質公債費比率（分子）の構造'!O$52</f>
        <v>6562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393</v>
      </c>
      <c r="C44" s="136"/>
      <c r="D44" s="136"/>
      <c r="E44" s="136">
        <f>'実質公債費比率（分子）の構造'!L$50</f>
        <v>365</v>
      </c>
      <c r="F44" s="136"/>
      <c r="G44" s="136"/>
      <c r="H44" s="136">
        <f>'実質公債費比率（分子）の構造'!M$50</f>
        <v>576</v>
      </c>
      <c r="I44" s="136"/>
      <c r="J44" s="136"/>
      <c r="K44" s="136">
        <f>'実質公債費比率（分子）の構造'!N$50</f>
        <v>539</v>
      </c>
      <c r="L44" s="136"/>
      <c r="M44" s="136"/>
      <c r="N44" s="136">
        <f>'実質公債費比率（分子）の構造'!O$50</f>
        <v>560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3159</v>
      </c>
      <c r="C46" s="136"/>
      <c r="D46" s="136"/>
      <c r="E46" s="136">
        <f>'実質公債費比率（分子）の構造'!L$48</f>
        <v>3038</v>
      </c>
      <c r="F46" s="136"/>
      <c r="G46" s="136"/>
      <c r="H46" s="136">
        <f>'実質公債費比率（分子）の構造'!M$48</f>
        <v>2581</v>
      </c>
      <c r="I46" s="136"/>
      <c r="J46" s="136"/>
      <c r="K46" s="136">
        <f>'実質公債費比率（分子）の構造'!N$48</f>
        <v>2499</v>
      </c>
      <c r="L46" s="136"/>
      <c r="M46" s="136"/>
      <c r="N46" s="136">
        <f>'実質公債費比率（分子）の構造'!O$48</f>
        <v>2149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6341</v>
      </c>
      <c r="C49" s="136"/>
      <c r="D49" s="136"/>
      <c r="E49" s="136">
        <f>'実質公債費比率（分子）の構造'!L$45</f>
        <v>6650</v>
      </c>
      <c r="F49" s="136"/>
      <c r="G49" s="136"/>
      <c r="H49" s="136">
        <f>'実質公債費比率（分子）の構造'!M$45</f>
        <v>6472</v>
      </c>
      <c r="I49" s="136"/>
      <c r="J49" s="136"/>
      <c r="K49" s="136">
        <f>'実質公債費比率（分子）の構造'!N$45</f>
        <v>6172</v>
      </c>
      <c r="L49" s="136"/>
      <c r="M49" s="136"/>
      <c r="N49" s="136">
        <f>'実質公債費比率（分子）の構造'!O$45</f>
        <v>6132</v>
      </c>
      <c r="O49" s="136"/>
      <c r="P49" s="136"/>
    </row>
    <row r="50" spans="1:16">
      <c r="A50" s="136" t="s">
        <v>58</v>
      </c>
      <c r="B50" s="136" t="e">
        <f>NA()</f>
        <v>#N/A</v>
      </c>
      <c r="C50" s="136">
        <f>IF(ISNUMBER('実質公債費比率（分子）の構造'!K$53),'実質公債費比率（分子）の構造'!K$53,NA())</f>
        <v>3778</v>
      </c>
      <c r="D50" s="136" t="e">
        <f>NA()</f>
        <v>#N/A</v>
      </c>
      <c r="E50" s="136" t="e">
        <f>NA()</f>
        <v>#N/A</v>
      </c>
      <c r="F50" s="136">
        <f>IF(ISNUMBER('実質公債費比率（分子）の構造'!L$53),'実質公債費比率（分子）の構造'!L$53,NA())</f>
        <v>3275</v>
      </c>
      <c r="G50" s="136" t="e">
        <f>NA()</f>
        <v>#N/A</v>
      </c>
      <c r="H50" s="136" t="e">
        <f>NA()</f>
        <v>#N/A</v>
      </c>
      <c r="I50" s="136">
        <f>IF(ISNUMBER('実質公債費比率（分子）の構造'!M$53),'実質公債費比率（分子）の構造'!M$53,NA())</f>
        <v>2916</v>
      </c>
      <c r="J50" s="136" t="e">
        <f>NA()</f>
        <v>#N/A</v>
      </c>
      <c r="K50" s="136" t="e">
        <f>NA()</f>
        <v>#N/A</v>
      </c>
      <c r="L50" s="136">
        <f>IF(ISNUMBER('実質公債費比率（分子）の構造'!N$53),'実質公債費比率（分子）の構造'!N$53,NA())</f>
        <v>2624</v>
      </c>
      <c r="M50" s="136" t="e">
        <f>NA()</f>
        <v>#N/A</v>
      </c>
      <c r="N50" s="136" t="e">
        <f>NA()</f>
        <v>#N/A</v>
      </c>
      <c r="O50" s="136">
        <f>IF(ISNUMBER('実質公債費比率（分子）の構造'!O$53),'実質公債費比率（分子）の構造'!O$53,NA())</f>
        <v>2279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55754</v>
      </c>
      <c r="E56" s="135"/>
      <c r="F56" s="135"/>
      <c r="G56" s="135">
        <f>'将来負担比率（分子）の構造'!J$51</f>
        <v>55023</v>
      </c>
      <c r="H56" s="135"/>
      <c r="I56" s="135"/>
      <c r="J56" s="135">
        <f>'将来負担比率（分子）の構造'!K$51</f>
        <v>56069</v>
      </c>
      <c r="K56" s="135"/>
      <c r="L56" s="135"/>
      <c r="M56" s="135">
        <f>'将来負担比率（分子）の構造'!L$51</f>
        <v>55797</v>
      </c>
      <c r="N56" s="135"/>
      <c r="O56" s="135"/>
      <c r="P56" s="135">
        <f>'将来負担比率（分子）の構造'!M$51</f>
        <v>55173</v>
      </c>
    </row>
    <row r="57" spans="1:16">
      <c r="A57" s="135" t="s">
        <v>34</v>
      </c>
      <c r="B57" s="135"/>
      <c r="C57" s="135"/>
      <c r="D57" s="135">
        <f>'将来負担比率（分子）の構造'!I$50</f>
        <v>19345</v>
      </c>
      <c r="E57" s="135"/>
      <c r="F57" s="135"/>
      <c r="G57" s="135">
        <f>'将来負担比率（分子）の構造'!J$50</f>
        <v>19193</v>
      </c>
      <c r="H57" s="135"/>
      <c r="I57" s="135"/>
      <c r="J57" s="135">
        <f>'将来負担比率（分子）の構造'!K$50</f>
        <v>18662</v>
      </c>
      <c r="K57" s="135"/>
      <c r="L57" s="135"/>
      <c r="M57" s="135">
        <f>'将来負担比率（分子）の構造'!L$50</f>
        <v>19465</v>
      </c>
      <c r="N57" s="135"/>
      <c r="O57" s="135"/>
      <c r="P57" s="135">
        <f>'将来負担比率（分子）の構造'!M$50</f>
        <v>18760</v>
      </c>
    </row>
    <row r="58" spans="1:16">
      <c r="A58" s="135" t="s">
        <v>33</v>
      </c>
      <c r="B58" s="135"/>
      <c r="C58" s="135"/>
      <c r="D58" s="135">
        <f>'将来負担比率（分子）の構造'!I$49</f>
        <v>6238</v>
      </c>
      <c r="E58" s="135"/>
      <c r="F58" s="135"/>
      <c r="G58" s="135">
        <f>'将来負担比率（分子）の構造'!J$49</f>
        <v>7121</v>
      </c>
      <c r="H58" s="135"/>
      <c r="I58" s="135"/>
      <c r="J58" s="135">
        <f>'将来負担比率（分子）の構造'!K$49</f>
        <v>7948</v>
      </c>
      <c r="K58" s="135"/>
      <c r="L58" s="135"/>
      <c r="M58" s="135">
        <f>'将来負担比率（分子）の構造'!L$49</f>
        <v>8818</v>
      </c>
      <c r="N58" s="135"/>
      <c r="O58" s="135"/>
      <c r="P58" s="135">
        <f>'将来負担比率（分子）の構造'!M$49</f>
        <v>9786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1050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10439</v>
      </c>
      <c r="C62" s="135"/>
      <c r="D62" s="135"/>
      <c r="E62" s="135">
        <f>'将来負担比率（分子）の構造'!J$45</f>
        <v>9649</v>
      </c>
      <c r="F62" s="135"/>
      <c r="G62" s="135"/>
      <c r="H62" s="135">
        <f>'将来負担比率（分子）の構造'!K$45</f>
        <v>10094</v>
      </c>
      <c r="I62" s="135"/>
      <c r="J62" s="135"/>
      <c r="K62" s="135">
        <f>'将来負担比率（分子）の構造'!L$45</f>
        <v>10896</v>
      </c>
      <c r="L62" s="135"/>
      <c r="M62" s="135"/>
      <c r="N62" s="135">
        <f>'将来負担比率（分子）の構造'!M$45</f>
        <v>10935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33363</v>
      </c>
      <c r="C64" s="135"/>
      <c r="D64" s="135"/>
      <c r="E64" s="135">
        <f>'将来負担比率（分子）の構造'!J$43</f>
        <v>30782</v>
      </c>
      <c r="F64" s="135"/>
      <c r="G64" s="135"/>
      <c r="H64" s="135">
        <f>'将来負担比率（分子）の構造'!K$43</f>
        <v>27924</v>
      </c>
      <c r="I64" s="135"/>
      <c r="J64" s="135"/>
      <c r="K64" s="135">
        <f>'将来負担比率（分子）の構造'!L$43</f>
        <v>25504</v>
      </c>
      <c r="L64" s="135"/>
      <c r="M64" s="135"/>
      <c r="N64" s="135">
        <f>'将来負担比率（分子）の構造'!M$43</f>
        <v>23072</v>
      </c>
      <c r="O64" s="135"/>
      <c r="P64" s="135"/>
    </row>
    <row r="65" spans="1:16">
      <c r="A65" s="135" t="s">
        <v>25</v>
      </c>
      <c r="B65" s="135">
        <f>'将来負担比率（分子）の構造'!I$42</f>
        <v>14442</v>
      </c>
      <c r="C65" s="135"/>
      <c r="D65" s="135"/>
      <c r="E65" s="135">
        <f>'将来負担比率（分子）の構造'!J$42</f>
        <v>13613</v>
      </c>
      <c r="F65" s="135"/>
      <c r="G65" s="135"/>
      <c r="H65" s="135">
        <f>'将来負担比率（分子）の構造'!K$42</f>
        <v>13479</v>
      </c>
      <c r="I65" s="135"/>
      <c r="J65" s="135"/>
      <c r="K65" s="135">
        <f>'将来負担比率（分子）の構造'!L$42</f>
        <v>12074</v>
      </c>
      <c r="L65" s="135"/>
      <c r="M65" s="135"/>
      <c r="N65" s="135">
        <f>'将来負担比率（分子）の構造'!M$42</f>
        <v>10284</v>
      </c>
      <c r="O65" s="135"/>
      <c r="P65" s="135"/>
    </row>
    <row r="66" spans="1:16">
      <c r="A66" s="135" t="s">
        <v>24</v>
      </c>
      <c r="B66" s="135">
        <f>'将来負担比率（分子）の構造'!I$41</f>
        <v>51312</v>
      </c>
      <c r="C66" s="135"/>
      <c r="D66" s="135"/>
      <c r="E66" s="135">
        <f>'将来負担比率（分子）の構造'!J$41</f>
        <v>49433</v>
      </c>
      <c r="F66" s="135"/>
      <c r="G66" s="135"/>
      <c r="H66" s="135">
        <f>'将来負担比率（分子）の構造'!K$41</f>
        <v>47624</v>
      </c>
      <c r="I66" s="135"/>
      <c r="J66" s="135"/>
      <c r="K66" s="135">
        <f>'将来負担比率（分子）の構造'!L$41</f>
        <v>47578</v>
      </c>
      <c r="L66" s="135"/>
      <c r="M66" s="135"/>
      <c r="N66" s="135">
        <f>'将来負担比率（分子）の構造'!M$41</f>
        <v>47902</v>
      </c>
      <c r="O66" s="135"/>
      <c r="P66" s="135"/>
    </row>
    <row r="67" spans="1:16">
      <c r="A67" s="135" t="s">
        <v>62</v>
      </c>
      <c r="B67" s="135" t="e">
        <f>NA()</f>
        <v>#N/A</v>
      </c>
      <c r="C67" s="135">
        <f>IF(ISNUMBER('将来負担比率（分子）の構造'!I$52), IF('将来負担比率（分子）の構造'!I$52 &lt; 0, 0, '将来負担比率（分子）の構造'!I$52), NA())</f>
        <v>29269</v>
      </c>
      <c r="D67" s="135" t="e">
        <f>NA()</f>
        <v>#N/A</v>
      </c>
      <c r="E67" s="135" t="e">
        <f>NA()</f>
        <v>#N/A</v>
      </c>
      <c r="F67" s="135">
        <f>IF(ISNUMBER('将来負担比率（分子）の構造'!J$52), IF('将来負担比率（分子）の構造'!J$52 &lt; 0, 0, '将来負担比率（分子）の構造'!J$52), NA())</f>
        <v>22139</v>
      </c>
      <c r="G67" s="135" t="e">
        <f>NA()</f>
        <v>#N/A</v>
      </c>
      <c r="H67" s="135" t="e">
        <f>NA()</f>
        <v>#N/A</v>
      </c>
      <c r="I67" s="135">
        <f>IF(ISNUMBER('将来負担比率（分子）の構造'!K$52), IF('将来負担比率（分子）の構造'!K$52 &lt; 0, 0, '将来負担比率（分子）の構造'!K$52), NA())</f>
        <v>16443</v>
      </c>
      <c r="J67" s="135" t="e">
        <f>NA()</f>
        <v>#N/A</v>
      </c>
      <c r="K67" s="135" t="e">
        <f>NA()</f>
        <v>#N/A</v>
      </c>
      <c r="L67" s="135">
        <f>IF(ISNUMBER('将来負担比率（分子）の構造'!L$52), IF('将来負担比率（分子）の構造'!L$52 &lt; 0, 0, '将来負担比率（分子）の構造'!L$52), NA())</f>
        <v>11972</v>
      </c>
      <c r="M67" s="135" t="e">
        <f>NA()</f>
        <v>#N/A</v>
      </c>
      <c r="N67" s="135" t="e">
        <f>NA()</f>
        <v>#N/A</v>
      </c>
      <c r="O67" s="135">
        <f>IF(ISNUMBER('将来負担比率（分子）の構造'!M$52), IF('将来負担比率（分子）の構造'!M$52 &lt; 0, 0, '将来負担比率（分子）の構造'!M$52), NA())</f>
        <v>8474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情報システム課</cp:lastModifiedBy>
  <cp:lastPrinted>2015-04-15T12:30:29Z</cp:lastPrinted>
  <dcterms:created xsi:type="dcterms:W3CDTF">2015-02-17T06:36:55Z</dcterms:created>
  <dcterms:modified xsi:type="dcterms:W3CDTF">2015-05-01T02:53:10Z</dcterms:modified>
  <cp:category/>
</cp:coreProperties>
</file>