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data\FDRD\47520\Desktop\H27格納待ち\財政課\分析の分析\"/>
    </mc:Choice>
  </mc:AlternateContent>
  <workbookProtection workbookPassword="B501" lockStructure="1"/>
  <bookViews>
    <workbookView xWindow="0" yWindow="0" windowWidth="20490" windowHeight="83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<sst xmlns="http://schemas.openxmlformats.org/spreadsheetml/2006/main" count="221" uniqueCount="111">
  <si>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</si>
  <si>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</si>
  <si>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</si>
  <si>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</si>
  <si>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</si>
  <si>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</si>
  <si>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</si>
  <si>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</si>
  <si>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</si>
  <si>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</si>
  <si>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</si>
  <si>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</si>
  <si>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</si>
  <si>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</si>
  <si>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</si>
  <si>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</si>
  <si>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</si>
  <si>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</si>
  <si>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</si>
  <si>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</si>
  <si>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</si>
  <si>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</si>
  <si>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</si>
  <si>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</si>
  <si>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</si>
  <si>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</si>
  <si>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</si>
  <si>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</si>
  <si>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</si>
  <si>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</si>
  <si>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</si>
  <si>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</si>
  <si>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</si>
  <si>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</si>
  <si>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</si>
  <si>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</si>
  <si>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</si>
  <si>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</si>
  <si>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</si>
  <si>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</si>
  <si>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</si>
  <si>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</si>
  <si>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</si>
  <si>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</si>
  <si>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</si>
  <si>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</si>
  <si>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</si>
  <si>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</si>
  <si>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</si>
  <si>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</si>
  <si>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</si>
  <si>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</si>
  <si>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</si>
  <si>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</si>
  <si>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</si>
  <si>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</si>
  <si>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</si>
  <si>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</si>
  <si>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</si>
  <si>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</si>
  <si>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</si>
  <si>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</si>
  <si>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</si>
  <si>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</si>
  <si>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</si>
  <si>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</si>
  <si>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</si>
  <si>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</si>
  <si>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</si>
  <si>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</si>
  <si>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</si>
  <si>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</si>
  <si>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</si>
  <si>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</si>
  <si>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</si>
  <si>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</si>
  <si>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</si>
  <si>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</si>
  <si>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</si>
  <si>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</si>
  <si>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</si>
  <si>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</si>
  <si>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</si>
  <si>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</si>
  <si>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</si>
  <si>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</si>
  <si>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</si>
  <si>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</si>
  <si>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</si>
  <si>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</si>
  <si>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</si>
  <si>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</si>
  <si>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</si>
  <si>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</si>
  <si>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</si>
  <si>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</si>
  <si>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小田原市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</si>
  <si>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</si>
  <si>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</si>
  <si>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</si>
  <si>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</si>
  <si>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</si>
  <si>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</si>
  <si>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</si>
  <si>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</si>
  <si>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</si>
  <si>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</si>
  <si>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</si>
  <si>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企業債の元金償還が高額となっていることから、収益的収支の比率が100%を切る水準にあり、厳しい経営状況が続いています。
 今後は使用料の減少傾向、維持管理費の増加が見込まれることから、さらに厳しい経営状況に推移していくことが予想されます。</t>
    <rPh sb="1" eb="3">
      <t>キギョウ</t>
    </rPh>
    <rPh sb="3" eb="4">
      <t>サイ</t>
    </rPh>
    <rPh sb="5" eb="7">
      <t>ガンキン</t>
    </rPh>
    <phoneticPr fontId="4"/>
  </si>
  <si>
    <t xml:space="preserve"> 今後、法定耐用年数を経過する管渠の増大が想定されており、老朽化対策が必要な箇所を洗出し優先順位を付けた長寿命化計画に基づき更新及び改築を行っていきます。
</t>
    <phoneticPr fontId="4"/>
  </si>
  <si>
    <r>
      <t xml:space="preserve"> 今後は使用料の減少傾向、維持管理費の増加が見込まれることから、さらに厳しい経営状況に推移していくことが予想されます。
 不明水対策を図り維持管理費の削減を図る一方で水洗化率を向上し使用料の増額を図る必要があります。
</t>
    </r>
    <r>
      <rPr>
        <sz val="11"/>
        <color rgb="FFFF0000"/>
        <rFont val="ＭＳ ゴシック"/>
        <family val="3"/>
        <charset val="128"/>
      </rPr>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</si>
</sst>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c:v>
                </c:pt>
                <c:pt idx="1">
                  <c:v>7.0000000000000007E-2</c:v>
                </c:pt>
                <c:pt idx="2">
                  <c:v>7.0000000000000007E-2</c:v>
                </c:pt>
                <c:pt idx="3">
                  <c:v>0.12</c:v>
                </c:pt>
                <c:pt idx="4">
                  <c:v>0.24</c:v>
                </c:pt>
              </c:numCache>
            </c:numRef>
          </c:val>
        </c:ser>
        <c:dLbls>
          <c:showLegendKey val="0"/>
          <c:showVal val="0"/>
          <c:showCatName val="0"/>
          <c:showSerName val="0"/>
          <c:showPercent val="0"/>
          <c:showBubbleSize val="0"/>
        </c:dLbls>
        <c:gapWidth val="150"/>
        <c:axId val="424980560"/>
        <c:axId val="4249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424980560"/>
        <c:axId val="424981344"/>
      </c:lineChart>
      <c:dateAx>
        <c:axId val="424980560"/>
        <c:scaling>
          <c:orientation val="minMax"/>
        </c:scaling>
        <c:delete val="1"/>
        <c:axPos val="b"/>
        <c:numFmt formatCode="ge" sourceLinked="1"/>
        <c:majorTickMark val="none"/>
        <c:minorTickMark val="none"/>
        <c:tickLblPos val="none"/>
        <c:crossAx val="424981344"/>
        <c:crosses val="autoZero"/>
        <c:auto val="1"/>
        <c:lblOffset val="100"/>
        <c:baseTimeUnit val="years"/>
      </c:dateAx>
      <c:valAx>
        <c:axId val="4249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98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105.07</c:v>
                </c:pt>
                <c:pt idx="1">
                  <c:v>128.63999999999999</c:v>
                </c:pt>
                <c:pt idx="2">
                  <c:v>123.25</c:v>
                </c:pt>
                <c:pt idx="3">
                  <c:v>122.51</c:v>
                </c:pt>
                <c:pt idx="4">
                  <c:v>119.89</c:v>
                </c:pt>
              </c:numCache>
            </c:numRef>
          </c:val>
        </c:ser>
        <c:dLbls>
          <c:showLegendKey val="0"/>
          <c:showVal val="0"/>
          <c:showCatName val="0"/>
          <c:showSerName val="0"/>
          <c:showPercent val="0"/>
          <c:showBubbleSize val="0"/>
        </c:dLbls>
        <c:gapWidth val="150"/>
        <c:axId val="623938880"/>
        <c:axId val="62393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623938880"/>
        <c:axId val="623930256"/>
      </c:lineChart>
      <c:dateAx>
        <c:axId val="623938880"/>
        <c:scaling>
          <c:orientation val="minMax"/>
        </c:scaling>
        <c:delete val="1"/>
        <c:axPos val="b"/>
        <c:numFmt formatCode="ge" sourceLinked="1"/>
        <c:majorTickMark val="none"/>
        <c:minorTickMark val="none"/>
        <c:tickLblPos val="none"/>
        <c:crossAx val="623930256"/>
        <c:crosses val="autoZero"/>
        <c:auto val="1"/>
        <c:lblOffset val="100"/>
        <c:baseTimeUnit val="years"/>
      </c:dateAx>
      <c:valAx>
        <c:axId val="62393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9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91.29</c:v>
                </c:pt>
                <c:pt idx="1">
                  <c:v>91.91</c:v>
                </c:pt>
                <c:pt idx="2">
                  <c:v>92.48</c:v>
                </c:pt>
                <c:pt idx="3">
                  <c:v>92.35</c:v>
                </c:pt>
                <c:pt idx="4">
                  <c:v>92.64</c:v>
                </c:pt>
              </c:numCache>
            </c:numRef>
          </c:val>
        </c:ser>
        <c:dLbls>
          <c:showLegendKey val="0"/>
          <c:showVal val="0"/>
          <c:showCatName val="0"/>
          <c:showSerName val="0"/>
          <c:showPercent val="0"/>
          <c:showBubbleSize val="0"/>
        </c:dLbls>
        <c:gapWidth val="150"/>
        <c:axId val="623932216"/>
        <c:axId val="62392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623932216"/>
        <c:axId val="623928296"/>
      </c:lineChart>
      <c:dateAx>
        <c:axId val="623932216"/>
        <c:scaling>
          <c:orientation val="minMax"/>
        </c:scaling>
        <c:delete val="1"/>
        <c:axPos val="b"/>
        <c:numFmt formatCode="ge" sourceLinked="1"/>
        <c:majorTickMark val="none"/>
        <c:minorTickMark val="none"/>
        <c:tickLblPos val="none"/>
        <c:crossAx val="623928296"/>
        <c:crosses val="autoZero"/>
        <c:auto val="1"/>
        <c:lblOffset val="100"/>
        <c:baseTimeUnit val="years"/>
      </c:dateAx>
      <c:valAx>
        <c:axId val="62392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93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67.23</c:v>
                </c:pt>
                <c:pt idx="1">
                  <c:v>60.39</c:v>
                </c:pt>
                <c:pt idx="2">
                  <c:v>66.87</c:v>
                </c:pt>
                <c:pt idx="3">
                  <c:v>79.81</c:v>
                </c:pt>
                <c:pt idx="4">
                  <c:v>84.49</c:v>
                </c:pt>
              </c:numCache>
            </c:numRef>
          </c:val>
        </c:ser>
        <c:dLbls>
          <c:showLegendKey val="0"/>
          <c:showVal val="0"/>
          <c:showCatName val="0"/>
          <c:showSerName val="0"/>
          <c:showPercent val="0"/>
          <c:showBubbleSize val="0"/>
        </c:dLbls>
        <c:gapWidth val="150"/>
        <c:axId val="318027472"/>
        <c:axId val="61785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027472"/>
        <c:axId val="617857328"/>
      </c:lineChart>
      <c:dateAx>
        <c:axId val="318027472"/>
        <c:scaling>
          <c:orientation val="minMax"/>
        </c:scaling>
        <c:delete val="1"/>
        <c:axPos val="b"/>
        <c:numFmt formatCode="ge" sourceLinked="1"/>
        <c:majorTickMark val="none"/>
        <c:minorTickMark val="none"/>
        <c:tickLblPos val="none"/>
        <c:crossAx val="617857328"/>
        <c:crosses val="autoZero"/>
        <c:auto val="1"/>
        <c:lblOffset val="100"/>
        <c:baseTimeUnit val="years"/>
      </c:dateAx>
      <c:valAx>
        <c:axId val="61785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2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3941232"/>
        <c:axId val="62394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941232"/>
        <c:axId val="623941624"/>
      </c:lineChart>
      <c:dateAx>
        <c:axId val="623941232"/>
        <c:scaling>
          <c:orientation val="minMax"/>
        </c:scaling>
        <c:delete val="1"/>
        <c:axPos val="b"/>
        <c:numFmt formatCode="ge" sourceLinked="1"/>
        <c:majorTickMark val="none"/>
        <c:minorTickMark val="none"/>
        <c:tickLblPos val="none"/>
        <c:crossAx val="623941624"/>
        <c:crosses val="autoZero"/>
        <c:auto val="1"/>
        <c:lblOffset val="100"/>
        <c:baseTimeUnit val="years"/>
      </c:dateAx>
      <c:valAx>
        <c:axId val="62394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94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3943584"/>
        <c:axId val="62394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943584"/>
        <c:axId val="623943192"/>
      </c:lineChart>
      <c:dateAx>
        <c:axId val="623943584"/>
        <c:scaling>
          <c:orientation val="minMax"/>
        </c:scaling>
        <c:delete val="1"/>
        <c:axPos val="b"/>
        <c:numFmt formatCode="ge" sourceLinked="1"/>
        <c:majorTickMark val="none"/>
        <c:minorTickMark val="none"/>
        <c:tickLblPos val="none"/>
        <c:crossAx val="623943192"/>
        <c:crosses val="autoZero"/>
        <c:auto val="1"/>
        <c:lblOffset val="100"/>
        <c:baseTimeUnit val="years"/>
      </c:dateAx>
      <c:valAx>
        <c:axId val="62394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9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3929472"/>
        <c:axId val="62393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929472"/>
        <c:axId val="623936136"/>
      </c:lineChart>
      <c:dateAx>
        <c:axId val="623929472"/>
        <c:scaling>
          <c:orientation val="minMax"/>
        </c:scaling>
        <c:delete val="1"/>
        <c:axPos val="b"/>
        <c:numFmt formatCode="ge" sourceLinked="1"/>
        <c:majorTickMark val="none"/>
        <c:minorTickMark val="none"/>
        <c:tickLblPos val="none"/>
        <c:crossAx val="623936136"/>
        <c:crosses val="autoZero"/>
        <c:auto val="1"/>
        <c:lblOffset val="100"/>
        <c:baseTimeUnit val="years"/>
      </c:dateAx>
      <c:valAx>
        <c:axId val="62393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9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3940448"/>
        <c:axId val="62393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940448"/>
        <c:axId val="623938096"/>
      </c:lineChart>
      <c:dateAx>
        <c:axId val="623940448"/>
        <c:scaling>
          <c:orientation val="minMax"/>
        </c:scaling>
        <c:delete val="1"/>
        <c:axPos val="b"/>
        <c:numFmt formatCode="ge" sourceLinked="1"/>
        <c:majorTickMark val="none"/>
        <c:minorTickMark val="none"/>
        <c:tickLblPos val="none"/>
        <c:crossAx val="623938096"/>
        <c:crosses val="autoZero"/>
        <c:auto val="1"/>
        <c:lblOffset val="100"/>
        <c:baseTimeUnit val="years"/>
      </c:dateAx>
      <c:valAx>
        <c:axId val="62393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9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1279.6400000000001</c:v>
                </c:pt>
                <c:pt idx="1">
                  <c:v>1186.21</c:v>
                </c:pt>
                <c:pt idx="2">
                  <c:v>1122.07</c:v>
                </c:pt>
                <c:pt idx="3">
                  <c:v>819.34</c:v>
                </c:pt>
                <c:pt idx="4">
                  <c:v>718.59</c:v>
                </c:pt>
              </c:numCache>
            </c:numRef>
          </c:val>
        </c:ser>
        <c:dLbls>
          <c:showLegendKey val="0"/>
          <c:showVal val="0"/>
          <c:showCatName val="0"/>
          <c:showSerName val="0"/>
          <c:showPercent val="0"/>
          <c:showBubbleSize val="0"/>
        </c:dLbls>
        <c:gapWidth val="150"/>
        <c:axId val="623934960"/>
        <c:axId val="62393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623934960"/>
        <c:axId val="623936528"/>
      </c:lineChart>
      <c:dateAx>
        <c:axId val="623934960"/>
        <c:scaling>
          <c:orientation val="minMax"/>
        </c:scaling>
        <c:delete val="1"/>
        <c:axPos val="b"/>
        <c:numFmt formatCode="ge" sourceLinked="1"/>
        <c:majorTickMark val="none"/>
        <c:minorTickMark val="none"/>
        <c:tickLblPos val="none"/>
        <c:crossAx val="623936528"/>
        <c:crosses val="autoZero"/>
        <c:auto val="1"/>
        <c:lblOffset val="100"/>
        <c:baseTimeUnit val="years"/>
      </c:dateAx>
      <c:valAx>
        <c:axId val="62393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93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88.56</c:v>
                </c:pt>
                <c:pt idx="1">
                  <c:v>85.81</c:v>
                </c:pt>
                <c:pt idx="2">
                  <c:v>109.66</c:v>
                </c:pt>
                <c:pt idx="3">
                  <c:v>109.82</c:v>
                </c:pt>
                <c:pt idx="4">
                  <c:v>115.37</c:v>
                </c:pt>
              </c:numCache>
            </c:numRef>
          </c:val>
        </c:ser>
        <c:dLbls>
          <c:showLegendKey val="0"/>
          <c:showVal val="0"/>
          <c:showCatName val="0"/>
          <c:showSerName val="0"/>
          <c:showPercent val="0"/>
          <c:showBubbleSize val="0"/>
        </c:dLbls>
        <c:gapWidth val="150"/>
        <c:axId val="623935352"/>
        <c:axId val="62393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623935352"/>
        <c:axId val="623937704"/>
      </c:lineChart>
      <c:dateAx>
        <c:axId val="623935352"/>
        <c:scaling>
          <c:orientation val="minMax"/>
        </c:scaling>
        <c:delete val="1"/>
        <c:axPos val="b"/>
        <c:numFmt formatCode="ge" sourceLinked="1"/>
        <c:majorTickMark val="none"/>
        <c:minorTickMark val="none"/>
        <c:tickLblPos val="none"/>
        <c:crossAx val="623937704"/>
        <c:crosses val="autoZero"/>
        <c:auto val="1"/>
        <c:lblOffset val="100"/>
        <c:baseTimeUnit val="years"/>
      </c:dateAx>
      <c:valAx>
        <c:axId val="62393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93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176.14</c:v>
                </c:pt>
                <c:pt idx="1">
                  <c:v>193.56</c:v>
                </c:pt>
                <c:pt idx="2">
                  <c:v>151.49</c:v>
                </c:pt>
                <c:pt idx="3">
                  <c:v>149.94</c:v>
                </c:pt>
                <c:pt idx="4">
                  <c:v>152.03</c:v>
                </c:pt>
              </c:numCache>
            </c:numRef>
          </c:val>
        </c:ser>
        <c:dLbls>
          <c:showLegendKey val="0"/>
          <c:showVal val="0"/>
          <c:showCatName val="0"/>
          <c:showSerName val="0"/>
          <c:showPercent val="0"/>
          <c:showBubbleSize val="0"/>
        </c:dLbls>
        <c:gapWidth val="150"/>
        <c:axId val="623940056"/>
        <c:axId val="62393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623940056"/>
        <c:axId val="623938488"/>
      </c:lineChart>
      <c:dateAx>
        <c:axId val="623940056"/>
        <c:scaling>
          <c:orientation val="minMax"/>
        </c:scaling>
        <c:delete val="1"/>
        <c:axPos val="b"/>
        <c:numFmt formatCode="ge" sourceLinked="1"/>
        <c:majorTickMark val="none"/>
        <c:minorTickMark val="none"/>
        <c:tickLblPos val="none"/>
        <c:crossAx val="623938488"/>
        <c:crosses val="autoZero"/>
        <c:auto val="1"/>
        <c:lblOffset val="100"/>
        <c:baseTimeUnit val="years"/>
      </c:dateAx>
      <c:valAx>
        <c:axId val="62393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94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神奈川県　小田原市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195353</v>
      </c>
      <c r="AM8" s="47"/>
      <c r="AN8" s="47"/>
      <c r="AO8" s="47"/>
      <c r="AP8" s="47"/>
      <c r="AQ8" s="47"/>
      <c r="AR8" s="47"/>
      <c r="AS8" s="47"/>
      <c r="AT8" s="43">
        <f>データ!S6</f>
        <v>113.79</v>
      </c>
      <c r="AU8" s="43"/>
      <c r="AV8" s="43"/>
      <c r="AW8" s="43"/>
      <c r="AX8" s="43"/>
      <c r="AY8" s="43"/>
      <c r="AZ8" s="43"/>
      <c r="BA8" s="43"/>
      <c r="BB8" s="43">
        <f>データ!T6</f>
        <v>1716.79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82.28</v>
      </c>
      <c r="Q10" s="43"/>
      <c r="R10" s="43"/>
      <c r="S10" s="43"/>
      <c r="T10" s="43"/>
      <c r="U10" s="43"/>
      <c r="V10" s="43"/>
      <c r="W10" s="43">
        <f>データ!P6</f>
        <v>64.81</v>
      </c>
      <c r="X10" s="43"/>
      <c r="Y10" s="43"/>
      <c r="Z10" s="43"/>
      <c r="AA10" s="43"/>
      <c r="AB10" s="43"/>
      <c r="AC10" s="43"/>
      <c r="AD10" s="47">
        <f>データ!Q6</f>
        <v>2589</v>
      </c>
      <c r="AE10" s="47"/>
      <c r="AF10" s="47"/>
      <c r="AG10" s="47"/>
      <c r="AH10" s="47"/>
      <c r="AI10" s="47"/>
      <c r="AJ10" s="47"/>
      <c r="AK10" s="2"/>
      <c r="AL10" s="47">
        <f>データ!U6</f>
        <v>160300</v>
      </c>
      <c r="AM10" s="47"/>
      <c r="AN10" s="47"/>
      <c r="AO10" s="47"/>
      <c r="AP10" s="47"/>
      <c r="AQ10" s="47"/>
      <c r="AR10" s="47"/>
      <c r="AS10" s="47"/>
      <c r="AT10" s="43">
        <f>データ!V6</f>
        <v>24.94</v>
      </c>
      <c r="AU10" s="43"/>
      <c r="AV10" s="43"/>
      <c r="AW10" s="43"/>
      <c r="AX10" s="43"/>
      <c r="AY10" s="43"/>
      <c r="AZ10" s="43"/>
      <c r="BA10" s="43"/>
      <c r="BB10" s="43">
        <f>データ!W6</f>
        <v>6427.43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142069</v>
      </c>
      <c r="D6" s="31">
        <f t="shared" si="3"/>
        <v>47</v>
      </c>
      <c r="E6" s="31">
        <f t="shared" si="3"/>
        <v>17</v>
      </c>
      <c r="F6" s="31">
        <f t="shared" si="3"/>
        <v>1</v>
      </c>
      <c r="G6" s="31">
        <f t="shared" si="3"/>
        <v>0</v>
      </c>
      <c r="H6" s="31" t="str">
        <f t="shared" si="3"/>
        <v>神奈川県　小田原市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82.28</v>
      </c>
      <c r="P6" s="32">
        <f t="shared" si="3"/>
        <v>64.81</v>
      </c>
      <c r="Q6" s="32">
        <f t="shared" si="3"/>
        <v>2589</v>
      </c>
      <c r="R6" s="32">
        <f t="shared" si="3"/>
        <v>195353</v>
      </c>
      <c r="S6" s="32">
        <f t="shared" si="3"/>
        <v>113.79</v>
      </c>
      <c r="T6" s="32">
        <f t="shared" si="3"/>
        <v>1716.79</v>
      </c>
      <c r="U6" s="32">
        <f t="shared" si="3"/>
        <v>160300</v>
      </c>
      <c r="V6" s="32">
        <f t="shared" si="3"/>
        <v>24.94</v>
      </c>
      <c r="W6" s="32">
        <f t="shared" si="3"/>
        <v>6427.43</v>
      </c>
      <c r="X6" s="33">
        <f>IF(X7="",NA(),X7)</f>
        <v>67.23</v>
      </c>
      <c r="Y6" s="33">
        <f t="shared" ref="Y6:AG6" si="4">IF(Y7="",NA(),Y7)</f>
        <v>60.39</v>
      </c>
      <c r="Z6" s="33">
        <f t="shared" si="4"/>
        <v>66.87</v>
      </c>
      <c r="AA6" s="33">
        <f t="shared" si="4"/>
        <v>79.81</v>
      </c>
      <c r="AB6" s="33">
        <f t="shared" si="4"/>
        <v>84.49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1279.6400000000001</v>
      </c>
      <c r="BF6" s="33">
        <f t="shared" ref="BF6:BN6" si="7">IF(BF7="",NA(),BF7)</f>
        <v>1186.21</v>
      </c>
      <c r="BG6" s="33">
        <f t="shared" si="7"/>
        <v>1122.07</v>
      </c>
      <c r="BH6" s="33">
        <f t="shared" si="7"/>
        <v>819.34</v>
      </c>
      <c r="BI6" s="33">
        <f t="shared" si="7"/>
        <v>718.59</v>
      </c>
      <c r="BJ6" s="33">
        <f t="shared" si="7"/>
        <v>934.38</v>
      </c>
      <c r="BK6" s="33">
        <f t="shared" si="7"/>
        <v>959.1</v>
      </c>
      <c r="BL6" s="33">
        <f t="shared" si="7"/>
        <v>941.18</v>
      </c>
      <c r="BM6" s="33">
        <f t="shared" si="7"/>
        <v>893.45</v>
      </c>
      <c r="BN6" s="33">
        <f t="shared" si="7"/>
        <v>843.57</v>
      </c>
      <c r="BO6" s="32" t="str">
        <f>IF(BO7="","",IF(BO7="-","【-】","【"&amp;SUBSTITUTE(TEXT(BO7,"#,##0.00"),"-","△")&amp;"】"))</f>
        <v>【776.35】</v>
      </c>
      <c r="BP6" s="33">
        <f>IF(BP7="",NA(),BP7)</f>
        <v>88.56</v>
      </c>
      <c r="BQ6" s="33">
        <f t="shared" ref="BQ6:BY6" si="8">IF(BQ7="",NA(),BQ7)</f>
        <v>85.81</v>
      </c>
      <c r="BR6" s="33">
        <f t="shared" si="8"/>
        <v>109.66</v>
      </c>
      <c r="BS6" s="33">
        <f t="shared" si="8"/>
        <v>109.82</v>
      </c>
      <c r="BT6" s="33">
        <f t="shared" si="8"/>
        <v>115.37</v>
      </c>
      <c r="BU6" s="33">
        <f t="shared" si="8"/>
        <v>92.76</v>
      </c>
      <c r="BV6" s="33">
        <f t="shared" si="8"/>
        <v>93.53</v>
      </c>
      <c r="BW6" s="33">
        <f t="shared" si="8"/>
        <v>93.55</v>
      </c>
      <c r="BX6" s="33">
        <f t="shared" si="8"/>
        <v>95.24</v>
      </c>
      <c r="BY6" s="33">
        <f t="shared" si="8"/>
        <v>99.86</v>
      </c>
      <c r="BZ6" s="32" t="str">
        <f>IF(BZ7="","",IF(BZ7="-","【-】","【"&amp;SUBSTITUTE(TEXT(BZ7,"#,##0.00"),"-","△")&amp;"】"))</f>
        <v>【96.57】</v>
      </c>
      <c r="CA6" s="33">
        <f>IF(CA7="",NA(),CA7)</f>
        <v>176.14</v>
      </c>
      <c r="CB6" s="33">
        <f t="shared" ref="CB6:CJ6" si="9">IF(CB7="",NA(),CB7)</f>
        <v>193.56</v>
      </c>
      <c r="CC6" s="33">
        <f t="shared" si="9"/>
        <v>151.49</v>
      </c>
      <c r="CD6" s="33">
        <f t="shared" si="9"/>
        <v>149.94</v>
      </c>
      <c r="CE6" s="33">
        <f t="shared" si="9"/>
        <v>152.03</v>
      </c>
      <c r="CF6" s="33">
        <f t="shared" si="9"/>
        <v>153.69</v>
      </c>
      <c r="CG6" s="33">
        <f t="shared" si="9"/>
        <v>152.28</v>
      </c>
      <c r="CH6" s="33">
        <f t="shared" si="9"/>
        <v>153.24</v>
      </c>
      <c r="CI6" s="33">
        <f t="shared" si="9"/>
        <v>150.75</v>
      </c>
      <c r="CJ6" s="33">
        <f t="shared" si="9"/>
        <v>147.29</v>
      </c>
      <c r="CK6" s="32" t="str">
        <f>IF(CK7="","",IF(CK7="-","【-】","【"&amp;SUBSTITUTE(TEXT(CK7,"#,##0.00"),"-","△")&amp;"】"))</f>
        <v>【142.28】</v>
      </c>
      <c r="CL6" s="33">
        <f>IF(CL7="",NA(),CL7)</f>
        <v>105.07</v>
      </c>
      <c r="CM6" s="33">
        <f t="shared" ref="CM6:CU6" si="10">IF(CM7="",NA(),CM7)</f>
        <v>128.63999999999999</v>
      </c>
      <c r="CN6" s="33">
        <f t="shared" si="10"/>
        <v>123.25</v>
      </c>
      <c r="CO6" s="33">
        <f t="shared" si="10"/>
        <v>122.51</v>
      </c>
      <c r="CP6" s="33">
        <f t="shared" si="10"/>
        <v>119.89</v>
      </c>
      <c r="CQ6" s="33">
        <f t="shared" si="10"/>
        <v>62.05</v>
      </c>
      <c r="CR6" s="33">
        <f t="shared" si="10"/>
        <v>61.64</v>
      </c>
      <c r="CS6" s="33">
        <f t="shared" si="10"/>
        <v>61.73</v>
      </c>
      <c r="CT6" s="33">
        <f t="shared" si="10"/>
        <v>61.1</v>
      </c>
      <c r="CU6" s="33">
        <f t="shared" si="10"/>
        <v>61.03</v>
      </c>
      <c r="CV6" s="32" t="str">
        <f>IF(CV7="","",IF(CV7="-","【-】","【"&amp;SUBSTITUTE(TEXT(CV7,"#,##0.00"),"-","△")&amp;"】"))</f>
        <v>【60.35】</v>
      </c>
      <c r="CW6" s="33">
        <f>IF(CW7="",NA(),CW7)</f>
        <v>91.29</v>
      </c>
      <c r="CX6" s="33">
        <f t="shared" ref="CX6:DF6" si="11">IF(CX7="",NA(),CX7)</f>
        <v>91.91</v>
      </c>
      <c r="CY6" s="33">
        <f t="shared" si="11"/>
        <v>92.48</v>
      </c>
      <c r="CZ6" s="33">
        <f t="shared" si="11"/>
        <v>92.35</v>
      </c>
      <c r="DA6" s="33">
        <f t="shared" si="11"/>
        <v>92.64</v>
      </c>
      <c r="DB6" s="33">
        <f t="shared" si="11"/>
        <v>92.76</v>
      </c>
      <c r="DC6" s="33">
        <f t="shared" si="11"/>
        <v>93.1</v>
      </c>
      <c r="DD6" s="33">
        <f t="shared" si="11"/>
        <v>93.1</v>
      </c>
      <c r="DE6" s="33">
        <f t="shared" si="11"/>
        <v>93.47</v>
      </c>
      <c r="DF6" s="33">
        <f t="shared" si="11"/>
        <v>93.83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v>
      </c>
      <c r="EE6" s="33">
        <f t="shared" ref="EE6:EM6" si="14">IF(EE7="",NA(),EE7)</f>
        <v>7.0000000000000007E-2</v>
      </c>
      <c r="EF6" s="33">
        <f t="shared" si="14"/>
        <v>7.0000000000000007E-2</v>
      </c>
      <c r="EG6" s="33">
        <f t="shared" si="14"/>
        <v>0.12</v>
      </c>
      <c r="EH6" s="33">
        <f t="shared" si="14"/>
        <v>0.24</v>
      </c>
      <c r="EI6" s="33">
        <f t="shared" si="14"/>
        <v>0.09</v>
      </c>
      <c r="EJ6" s="33">
        <f t="shared" si="14"/>
        <v>0.08</v>
      </c>
      <c r="EK6" s="33">
        <f t="shared" si="14"/>
        <v>0.1</v>
      </c>
      <c r="EL6" s="33">
        <f t="shared" si="14"/>
        <v>0.1</v>
      </c>
      <c r="EM6" s="33">
        <f t="shared" si="14"/>
        <v>0.11</v>
      </c>
      <c r="EN6" s="32" t="str">
        <f>IF(EN7="","",IF(EN7="-","【-】","【"&amp;SUBSTITUTE(TEXT(EN7,"#,##0.00"),"-","△")&amp;"】"))</f>
        <v>【0.17】</v>
      </c>
    </row>
    <row r="7" spans="1:144" s="34" customFormat="1">
      <c r="A7" s="26"/>
      <c r="B7" s="35">
        <v>2014</v>
      </c>
      <c r="C7" s="35">
        <v>142069</v>
      </c>
      <c r="D7" s="35">
        <v>47</v>
      </c>
      <c r="E7" s="35">
        <v>17</v>
      </c>
      <c r="F7" s="35">
        <v>1</v>
      </c>
      <c r="G7" s="35">
        <v>0</v>
      </c>
      <c r="H7" s="35" t="s">
        <v>96</v>
      </c>
      <c r="I7" s="35" t="s">
        <v>97</v>
      </c>
      <c r="J7" s="35" t="s">
        <v>98</v>
      </c>
      <c r="K7" s="35" t="s">
        <v>99</v>
      </c>
      <c r="L7" s="35" t="s">
        <v>100</v>
      </c>
      <c r="M7" s="36" t="s">
        <v>101</v>
      </c>
      <c r="N7" s="36" t="s">
        <v>102</v>
      </c>
      <c r="O7" s="36">
        <v>82.28</v>
      </c>
      <c r="P7" s="36">
        <v>64.81</v>
      </c>
      <c r="Q7" s="36">
        <v>2589</v>
      </c>
      <c r="R7" s="36">
        <v>195353</v>
      </c>
      <c r="S7" s="36">
        <v>113.79</v>
      </c>
      <c r="T7" s="36">
        <v>1716.79</v>
      </c>
      <c r="U7" s="36">
        <v>160300</v>
      </c>
      <c r="V7" s="36">
        <v>24.94</v>
      </c>
      <c r="W7" s="36">
        <v>6427.43</v>
      </c>
      <c r="X7" s="36">
        <v>67.23</v>
      </c>
      <c r="Y7" s="36">
        <v>60.39</v>
      </c>
      <c r="Z7" s="36">
        <v>66.87</v>
      </c>
      <c r="AA7" s="36">
        <v>79.81</v>
      </c>
      <c r="AB7" s="36">
        <v>84.49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1279.6400000000001</v>
      </c>
      <c r="BF7" s="36">
        <v>1186.21</v>
      </c>
      <c r="BG7" s="36">
        <v>1122.07</v>
      </c>
      <c r="BH7" s="36">
        <v>819.34</v>
      </c>
      <c r="BI7" s="36">
        <v>718.59</v>
      </c>
      <c r="BJ7" s="36">
        <v>934.38</v>
      </c>
      <c r="BK7" s="36">
        <v>959.1</v>
      </c>
      <c r="BL7" s="36">
        <v>941.18</v>
      </c>
      <c r="BM7" s="36">
        <v>893.45</v>
      </c>
      <c r="BN7" s="36">
        <v>843.57</v>
      </c>
      <c r="BO7" s="36">
        <v>776.35</v>
      </c>
      <c r="BP7" s="36">
        <v>88.56</v>
      </c>
      <c r="BQ7" s="36">
        <v>85.81</v>
      </c>
      <c r="BR7" s="36">
        <v>109.66</v>
      </c>
      <c r="BS7" s="36">
        <v>109.82</v>
      </c>
      <c r="BT7" s="36">
        <v>115.37</v>
      </c>
      <c r="BU7" s="36">
        <v>92.76</v>
      </c>
      <c r="BV7" s="36">
        <v>93.53</v>
      </c>
      <c r="BW7" s="36">
        <v>93.55</v>
      </c>
      <c r="BX7" s="36">
        <v>95.24</v>
      </c>
      <c r="BY7" s="36">
        <v>99.86</v>
      </c>
      <c r="BZ7" s="36">
        <v>96.57</v>
      </c>
      <c r="CA7" s="36">
        <v>176.14</v>
      </c>
      <c r="CB7" s="36">
        <v>193.56</v>
      </c>
      <c r="CC7" s="36">
        <v>151.49</v>
      </c>
      <c r="CD7" s="36">
        <v>149.94</v>
      </c>
      <c r="CE7" s="36">
        <v>152.03</v>
      </c>
      <c r="CF7" s="36">
        <v>153.69</v>
      </c>
      <c r="CG7" s="36">
        <v>152.28</v>
      </c>
      <c r="CH7" s="36">
        <v>153.24</v>
      </c>
      <c r="CI7" s="36">
        <v>150.75</v>
      </c>
      <c r="CJ7" s="36">
        <v>147.29</v>
      </c>
      <c r="CK7" s="36">
        <v>142.28</v>
      </c>
      <c r="CL7" s="36">
        <v>105.07</v>
      </c>
      <c r="CM7" s="36">
        <v>128.63999999999999</v>
      </c>
      <c r="CN7" s="36">
        <v>123.25</v>
      </c>
      <c r="CO7" s="36">
        <v>122.51</v>
      </c>
      <c r="CP7" s="36">
        <v>119.89</v>
      </c>
      <c r="CQ7" s="36">
        <v>62.05</v>
      </c>
      <c r="CR7" s="36">
        <v>61.64</v>
      </c>
      <c r="CS7" s="36">
        <v>61.73</v>
      </c>
      <c r="CT7" s="36">
        <v>61.1</v>
      </c>
      <c r="CU7" s="36">
        <v>61.03</v>
      </c>
      <c r="CV7" s="36">
        <v>60.35</v>
      </c>
      <c r="CW7" s="36">
        <v>91.29</v>
      </c>
      <c r="CX7" s="36">
        <v>91.91</v>
      </c>
      <c r="CY7" s="36">
        <v>92.48</v>
      </c>
      <c r="CZ7" s="36">
        <v>92.35</v>
      </c>
      <c r="DA7" s="36">
        <v>92.64</v>
      </c>
      <c r="DB7" s="36">
        <v>92.76</v>
      </c>
      <c r="DC7" s="36">
        <v>93.1</v>
      </c>
      <c r="DD7" s="36">
        <v>93.1</v>
      </c>
      <c r="DE7" s="36">
        <v>93.47</v>
      </c>
      <c r="DF7" s="36">
        <v>93.83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v>
      </c>
      <c r="EE7" s="36">
        <v>7.0000000000000007E-2</v>
      </c>
      <c r="EF7" s="36">
        <v>7.0000000000000007E-2</v>
      </c>
      <c r="EG7" s="36">
        <v>0.12</v>
      </c>
      <c r="EH7" s="36">
        <v>0.24</v>
      </c>
      <c r="EI7" s="36">
        <v>0.09</v>
      </c>
      <c r="EJ7" s="36">
        <v>0.08</v>
      </c>
      <c r="EK7" s="36">
        <v>0.1</v>
      </c>
      <c r="EL7" s="36">
        <v>0.1</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下水道総務課</cp:lastModifiedBy>
  <cp:lastPrinted>2016-02-29T02:54:02Z</cp:lastPrinted>
  <dcterms:created xsi:type="dcterms:W3CDTF">2016-02-03T08:50:52Z</dcterms:created>
  <dcterms:modified xsi:type="dcterms:W3CDTF">2016-02-29T02:56:24Z</dcterms:modified>
  <cp:category/>
</cp:coreProperties>
</file>