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0735B92-693D-445A-A3C8-6B5EEDAC2699}" xr6:coauthVersionLast="47" xr6:coauthVersionMax="47" xr10:uidLastSave="{00000000-0000-0000-0000-000000000000}"/>
  <workbookProtection workbookAlgorithmName="SHA-512" workbookHashValue="O8swweF1G6S02h5wfQbDKOqeraN+UMwxO7r4ewtnd/+TRZ92USGHKGMFjeKqRnmpPe/xmfHjrwyf44dnjCSV2Q==" workbookSaltValue="yKJ+Cncd/2wQNEdd5DGkfw==" workbookSpinCount="100000" lockStructure="1"/>
  <bookViews>
    <workbookView xWindow="-120" yWindow="-120" windowWidth="20730" windowHeight="11040" xr2:uid="{00000000-000D-0000-FFFF-FFFF00000000}"/>
  </bookViews>
  <sheets>
    <sheet name="shisan if" sheetId="3" r:id="rId1"/>
    <sheet name="ryoukin if"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4" l="1"/>
  <c r="C13" i="4"/>
  <c r="G13" i="4" s="1"/>
  <c r="G15" i="4" s="1"/>
  <c r="D3" i="3" s="1"/>
  <c r="P13" i="4"/>
  <c r="P15" i="4" s="1"/>
  <c r="D5" i="3" s="1"/>
  <c r="B7" i="3"/>
  <c r="U13" i="4" s="1"/>
  <c r="Y13" i="4" s="1"/>
  <c r="Y15" i="4" s="1"/>
  <c r="D7" i="3" s="1"/>
  <c r="D9" i="3" l="1"/>
  <c r="E9" i="3"/>
</calcChain>
</file>

<file path=xl/sharedStrings.xml><?xml version="1.0" encoding="utf-8"?>
<sst xmlns="http://schemas.openxmlformats.org/spreadsheetml/2006/main" count="90" uniqueCount="27">
  <si>
    <t>なります。</t>
    <phoneticPr fontId="2"/>
  </si>
  <si>
    <t>円</t>
    <rPh sb="0" eb="1">
      <t>エン</t>
    </rPh>
    <phoneticPr fontId="2"/>
  </si>
  <si>
    <t>㎥　⇒　下水道使用料</t>
    <rPh sb="4" eb="7">
      <t>ゲスイドウ</t>
    </rPh>
    <rPh sb="7" eb="10">
      <t>シヨウリョウ</t>
    </rPh>
    <phoneticPr fontId="2"/>
  </si>
  <si>
    <t>下水道使用水量１</t>
    <rPh sb="0" eb="3">
      <t>ゲスイドウ</t>
    </rPh>
    <rPh sb="3" eb="5">
      <t>シヨウ</t>
    </rPh>
    <rPh sb="5" eb="7">
      <t>スイリョウ</t>
    </rPh>
    <phoneticPr fontId="2"/>
  </si>
  <si>
    <t>下水道使用水量２</t>
    <rPh sb="0" eb="3">
      <t>ゲスイドウ</t>
    </rPh>
    <rPh sb="3" eb="5">
      <t>シヨウ</t>
    </rPh>
    <rPh sb="5" eb="7">
      <t>スイリョウ</t>
    </rPh>
    <phoneticPr fontId="2"/>
  </si>
  <si>
    <t>合算使用水量</t>
    <rPh sb="0" eb="2">
      <t>ガッサン</t>
    </rPh>
    <rPh sb="2" eb="4">
      <t>シヨウ</t>
    </rPh>
    <rPh sb="4" eb="6">
      <t>スイリョウ</t>
    </rPh>
    <phoneticPr fontId="2"/>
  </si>
  <si>
    <t>※ 安くなるか高くなるかは水量の組合せによって変わりますので、</t>
    <rPh sb="2" eb="3">
      <t>ヤス</t>
    </rPh>
    <rPh sb="7" eb="8">
      <t>タカ</t>
    </rPh>
    <rPh sb="13" eb="15">
      <t>スイリョウ</t>
    </rPh>
    <rPh sb="16" eb="18">
      <t>クミアワ</t>
    </rPh>
    <rPh sb="23" eb="24">
      <t>カ</t>
    </rPh>
    <phoneticPr fontId="2"/>
  </si>
  <si>
    <t>　 直近の月だけでなく、過去の使用水量でも比較してください。</t>
    <rPh sb="12" eb="14">
      <t>カコ</t>
    </rPh>
    <rPh sb="15" eb="17">
      <t>シヨウ</t>
    </rPh>
    <rPh sb="17" eb="19">
      <t>スイリョウ</t>
    </rPh>
    <rPh sb="21" eb="23">
      <t>ヒカク</t>
    </rPh>
    <phoneticPr fontId="2"/>
  </si>
  <si>
    <t>※ 御希望を受けて合算での計算を開始した場合、</t>
    <rPh sb="2" eb="5">
      <t>ゴキボウ</t>
    </rPh>
    <rPh sb="6" eb="7">
      <t>ウ</t>
    </rPh>
    <rPh sb="9" eb="11">
      <t>ガッサン</t>
    </rPh>
    <rPh sb="13" eb="15">
      <t>ケイサン</t>
    </rPh>
    <rPh sb="16" eb="18">
      <t>カイシ</t>
    </rPh>
    <rPh sb="20" eb="22">
      <t>バアイ</t>
    </rPh>
    <phoneticPr fontId="2"/>
  </si>
  <si>
    <t>　 御本人から「別々の計算に戻す」という御連絡があるまでは、</t>
    <phoneticPr fontId="2"/>
  </si>
  <si>
    <t>　 合算による計算を継続します。</t>
    <phoneticPr fontId="2"/>
  </si>
  <si>
    <t>～</t>
    <phoneticPr fontId="2"/>
  </si>
  <si>
    <t>+</t>
    <phoneticPr fontId="2"/>
  </si>
  <si>
    <t>-</t>
    <phoneticPr fontId="2"/>
  </si>
  <si>
    <t>㎥</t>
    <phoneticPr fontId="2"/>
  </si>
  <si>
    <t>排出水量</t>
    <rPh sb="0" eb="2">
      <t>ハイシュツ</t>
    </rPh>
    <rPh sb="2" eb="4">
      <t>スイリョウ</t>
    </rPh>
    <phoneticPr fontId="2"/>
  </si>
  <si>
    <t>税抜き</t>
    <rPh sb="0" eb="1">
      <t>ゼイ</t>
    </rPh>
    <rPh sb="1" eb="2">
      <t>ヌ</t>
    </rPh>
    <phoneticPr fontId="2"/>
  </si>
  <si>
    <t>税込み</t>
    <rPh sb="0" eb="2">
      <t>ゼイコ</t>
    </rPh>
    <phoneticPr fontId="2"/>
  </si>
  <si>
    <t>使用水量１</t>
    <rPh sb="0" eb="2">
      <t>シヨウ</t>
    </rPh>
    <rPh sb="2" eb="4">
      <t>スイリョウ</t>
    </rPh>
    <phoneticPr fontId="2"/>
  </si>
  <si>
    <t>使用水量２</t>
    <rPh sb="0" eb="2">
      <t>シヨウ</t>
    </rPh>
    <rPh sb="2" eb="4">
      <t>スイリョウ</t>
    </rPh>
    <phoneticPr fontId="2"/>
  </si>
  <si>
    <t>合算</t>
    <rPh sb="0" eb="2">
      <t>ガッサン</t>
    </rPh>
    <phoneticPr fontId="2"/>
  </si>
  <si>
    <t>この水量を使用する場合、別々の計算と比べ、合算すると</t>
    <rPh sb="2" eb="4">
      <t>スイリョウ</t>
    </rPh>
    <rPh sb="5" eb="7">
      <t>シヨウ</t>
    </rPh>
    <rPh sb="9" eb="11">
      <t>バアイ</t>
    </rPh>
    <rPh sb="12" eb="14">
      <t>ベツベツ</t>
    </rPh>
    <rPh sb="15" eb="17">
      <t>ケイサン</t>
    </rPh>
    <rPh sb="18" eb="19">
      <t>クラ</t>
    </rPh>
    <rPh sb="21" eb="23">
      <t>ガッサン</t>
    </rPh>
    <phoneticPr fontId="2"/>
  </si>
  <si>
    <t>下水道使用水量を別々に計算する場合と合算する場合の下水道使用料比較</t>
    <rPh sb="0" eb="3">
      <t>ゲスイドウ</t>
    </rPh>
    <rPh sb="3" eb="5">
      <t>シヨウ</t>
    </rPh>
    <rPh sb="5" eb="6">
      <t>ミズ</t>
    </rPh>
    <rPh sb="6" eb="7">
      <t>リョウ</t>
    </rPh>
    <rPh sb="25" eb="28">
      <t>ゲスイドウ</t>
    </rPh>
    <rPh sb="28" eb="31">
      <t>シヨウリョウ</t>
    </rPh>
    <rPh sb="31" eb="33">
      <t>ヒカク</t>
    </rPh>
    <phoneticPr fontId="2"/>
  </si>
  <si>
    <t>　 確認して安くなった場合でも、次の検針の際に水量が増えて高くなる場合もあります。</t>
    <phoneticPr fontId="2"/>
  </si>
  <si>
    <t>　 逆に、確認したときは高くて、次の検針の際に安くなる場合もあります。</t>
    <rPh sb="2" eb="3">
      <t>ギャク</t>
    </rPh>
    <phoneticPr fontId="2"/>
  </si>
  <si>
    <t>※ 水道は検針のたびに、井戸は使用人数などが変わることで使用水量が変わります。</t>
    <rPh sb="2" eb="4">
      <t>スイドウ</t>
    </rPh>
    <rPh sb="5" eb="7">
      <t>ケンシン</t>
    </rPh>
    <rPh sb="12" eb="14">
      <t>イド</t>
    </rPh>
    <rPh sb="15" eb="17">
      <t>シヨウ</t>
    </rPh>
    <rPh sb="17" eb="19">
      <t>ニンズウ</t>
    </rPh>
    <rPh sb="22" eb="23">
      <t>カ</t>
    </rPh>
    <rPh sb="28" eb="30">
      <t>シヨウ</t>
    </rPh>
    <rPh sb="30" eb="32">
      <t>スイリョウ</t>
    </rPh>
    <rPh sb="33" eb="34">
      <t>カ</t>
    </rPh>
    <phoneticPr fontId="2"/>
  </si>
  <si>
    <t>※ 合算を希望される場合は、給排水業務課(41-1636)へ御連絡ください。</t>
    <rPh sb="2" eb="4">
      <t>ガッサン</t>
    </rPh>
    <rPh sb="5" eb="7">
      <t>キボウ</t>
    </rPh>
    <rPh sb="10" eb="12">
      <t>バアイ</t>
    </rPh>
    <rPh sb="14" eb="20">
      <t>キュウハイスイギョウムカ</t>
    </rPh>
    <rPh sb="30" eb="33">
      <t>ゴレンラク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</si>
</sst>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7">
    <font>
      <sz val="11"/>
      <color theme="1"/>
      <name val="Yu Gothic"/>
      <family val="2"/>
      <scheme val="minor"/>
    </font>
    <font>
      <sz val="11"/>
      <color theme="1"/>
      <name val="Yu Gothic"/>
      <family val="2"/>
      <scheme val="minor"/>
    </font>
    <font>
      <sz val="6"/>
      <name val="Yu Gothic"/>
      <family val="3"/>
      <charset val="128"/>
      <scheme val="minor"/>
    </font>
    <font>
      <b/>
      <sz val="11"/>
      <color rgb="FFFF0000"/>
      <name val="Yu Gothic"/>
      <family val="2"/>
      <scheme val="minor"/>
    </font>
    <font>
      <sz val="9"/>
      <color theme="1"/>
      <name val="Yu Gothic"/>
      <family val="2"/>
      <scheme val="minor"/>
    </font>
    <font>
      <sz val="14"/>
      <color theme="1"/>
      <name val="Yu Gothic"/>
      <family val="2"/>
      <scheme val="minor"/>
    </font>
    <font>
      <sz val="11"/>
      <color theme="1"/>
      <name val="Yu Gothic"/>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Dashed">
        <color auto="1"/>
      </right>
      <top/>
      <bottom/>
      <diagonal/>
    </border>
    <border>
      <left style="mediumDashed">
        <color auto="1"/>
      </left>
      <right/>
      <top/>
      <bottom/>
      <diagonal/>
    </border>
  </borders>
  <cellStyleXfs count="2">
    <xf numFmtId="0" fontId="0" fillId="0" borderId="0"/>
    <xf numFmtId="38" fontId="1" fillId="0" borderId="0" applyFont="0" applyFill="0" applyBorder="0" applyAlignment="0" applyProtection="0">
      <alignment vertical="center"/>
    </xf>
  </cellStyleXfs>
  <cellXfs count="20">
    <xf numFmtId="0" fontId="0" fillId="0" borderId="0" xfId="0"/>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4" fillId="0" borderId="0" xfId="0" applyFont="1" applyAlignment="1" applyProtection="1">
      <alignment horizontal="right"/>
      <protection locked="0"/>
    </xf>
    <xf numFmtId="38" fontId="4" fillId="0" borderId="0" xfId="1" applyFont="1" applyAlignment="1" applyProtection="1">
      <alignment horizontal="right"/>
      <protection locked="0"/>
    </xf>
    <xf numFmtId="0" fontId="0" fillId="0" borderId="1" xfId="0" applyBorder="1" applyAlignment="1" applyProtection="1">
      <alignment horizontal="right" vertical="center"/>
      <protection locked="0"/>
    </xf>
    <xf numFmtId="38" fontId="0" fillId="0" borderId="1" xfId="1" applyFont="1" applyBorder="1" applyAlignment="1" applyProtection="1">
      <alignment vertical="center" shrinkToFit="1"/>
    </xf>
    <xf numFmtId="38" fontId="0" fillId="0" borderId="0" xfId="1" applyFont="1" applyBorder="1" applyAlignment="1" applyProtection="1">
      <alignment vertical="center" shrinkToFit="1"/>
    </xf>
    <xf numFmtId="176" fontId="0" fillId="0" borderId="0" xfId="1" applyNumberFormat="1" applyFont="1" applyAlignment="1">
      <alignment vertical="center"/>
    </xf>
    <xf numFmtId="176" fontId="0" fillId="0" borderId="0" xfId="0" applyNumberFormat="1" applyAlignment="1">
      <alignment vertical="center"/>
    </xf>
    <xf numFmtId="0" fontId="0" fillId="0" borderId="2" xfId="0" applyBorder="1"/>
    <xf numFmtId="0" fontId="0" fillId="0" borderId="3" xfId="0" applyBorder="1"/>
    <xf numFmtId="0" fontId="5" fillId="0" borderId="0" xfId="0"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CD86-4801-4628-A015-A10B9CE3FF0D}">
  <dimension ref="A1:F19"/>
  <sheetViews>
    <sheetView tabSelected="1" zoomScaleNormal="100" workbookViewId="0">
      <selection activeCell="A2" sqref="A2"/>
    </sheetView>
  </sheetViews>
  <sheetFormatPr defaultRowHeight="18.75"/>
  <cols>
    <col min="1" max="1" width="17.25" style="1" bestFit="1" customWidth="1"/>
    <col min="2" max="2" width="8.625" style="1" customWidth="1"/>
    <col min="3" max="3" width="21.625" style="1" customWidth="1"/>
    <col min="4" max="4" width="10.625" style="1" customWidth="1"/>
    <col min="5" max="5" width="5.5" style="1" bestFit="1" customWidth="1"/>
    <col min="6" max="6" width="13.625" style="1" customWidth="1"/>
    <col min="7" max="16384" width="9" style="1"/>
  </cols>
  <sheetData>
    <row r="1" spans="1:6" ht="24">
      <c r="A1" s="18" t="s">
        <v>22</v>
      </c>
    </row>
    <row r="3" spans="1:6">
      <c r="A3" s="1" t="s">
        <v>3</v>
      </c>
      <c r="B3" s="2">
        <v>19</v>
      </c>
      <c r="C3" s="1" t="s">
        <v>2</v>
      </c>
      <c r="D3" s="14">
        <f>'ryoukin if'!G15</f>
        <v>2127</v>
      </c>
    </row>
    <row r="5" spans="1:6">
      <c r="A5" s="1" t="s">
        <v>4</v>
      </c>
      <c r="B5" s="2">
        <v>27</v>
      </c>
      <c r="C5" s="1" t="s">
        <v>2</v>
      </c>
      <c r="D5" s="14">
        <f>'ryoukin if'!P15</f>
        <v>3258</v>
      </c>
    </row>
    <row r="7" spans="1:6">
      <c r="A7" s="1" t="s">
        <v>5</v>
      </c>
      <c r="B7" s="1">
        <f>B3+B5</f>
        <v>46</v>
      </c>
      <c r="C7" s="1" t="s">
        <v>2</v>
      </c>
      <c r="D7" s="14">
        <f>'ryoukin if'!Y15</f>
        <v>6383</v>
      </c>
    </row>
    <row r="9" spans="1:6">
      <c r="C9" s="3" t="s">
        <v>21</v>
      </c>
      <c r="D9" s="15">
        <f>IF(D3+D5&gt;D7,D3+D5-D7,D7-D3-D5)</f>
        <v>998</v>
      </c>
      <c r="E9" s="4" t="str">
        <f>IF(D3+D5&gt;D7,"安く","高く")</f>
        <v>高く</v>
      </c>
      <c r="F9" s="1" t="s">
        <v>0</v>
      </c>
    </row>
    <row r="10" spans="1:6">
      <c r="C10" s="3"/>
      <c r="D10" s="4"/>
    </row>
    <row r="11" spans="1:6">
      <c r="A11" s="1" t="s">
        <v>6</v>
      </c>
      <c r="C11" s="3"/>
      <c r="D11" s="4"/>
    </row>
    <row r="12" spans="1:6">
      <c r="A12" s="1" t="s">
        <v>7</v>
      </c>
      <c r="C12" s="3"/>
      <c r="D12" s="4"/>
    </row>
    <row r="13" spans="1:6">
      <c r="A13" s="19" t="s">
        <v>26</v>
      </c>
      <c r="C13" s="3"/>
      <c r="D13" s="4"/>
    </row>
    <row r="14" spans="1:6">
      <c r="A14" s="1" t="s">
        <v>8</v>
      </c>
      <c r="C14" s="3"/>
      <c r="D14" s="4"/>
    </row>
    <row r="15" spans="1:6">
      <c r="A15" s="1" t="s">
        <v>9</v>
      </c>
      <c r="C15" s="3"/>
      <c r="D15" s="4"/>
    </row>
    <row r="16" spans="1:6">
      <c r="A16" s="1" t="s">
        <v>10</v>
      </c>
      <c r="C16" s="3"/>
      <c r="D16" s="4"/>
    </row>
    <row r="17" spans="1:4">
      <c r="A17" s="1" t="s">
        <v>25</v>
      </c>
      <c r="C17" s="3"/>
      <c r="D17" s="4"/>
    </row>
    <row r="18" spans="1:4">
      <c r="A18" s="1" t="s">
        <v>23</v>
      </c>
    </row>
    <row r="19" spans="1:4">
      <c r="A19" s="1" t="s">
        <v>24</v>
      </c>
    </row>
  </sheetData>
  <sheetProtection algorithmName="SHA-512" hashValue="/FYfk2QFTWfvJkO25JxypjKiOOhoQlHxBSaP2vW+ZWkZBSQGj1iltlhr83Kev8eGcxiiNi61zKVCan6CX3BnaQ==" saltValue="W1obK2saYJ1yKIF5cg/98A==" spinCount="100000" sheet="1" objects="1" scenarios="1"/>
  <phoneticPr fontId="2"/>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7EC1-391A-42D4-83F6-5753A4A21E41}">
  <sheetPr>
    <pageSetUpPr fitToPage="1"/>
  </sheetPr>
  <dimension ref="A1:Y16"/>
  <sheetViews>
    <sheetView view="pageBreakPreview" zoomScaleNormal="100" zoomScaleSheetLayoutView="100" workbookViewId="0"/>
  </sheetViews>
  <sheetFormatPr defaultRowHeight="18.75"/>
  <cols>
    <col min="2" max="2" width="3.375" bestFit="1" customWidth="1"/>
    <col min="4" max="4" width="4.625" customWidth="1"/>
    <col min="6" max="6" width="2.875" bestFit="1" customWidth="1"/>
    <col min="8" max="9" width="3.125" customWidth="1"/>
    <col min="11" max="11" width="3.375" bestFit="1" customWidth="1"/>
    <col min="13" max="13" width="4.625" customWidth="1"/>
    <col min="15" max="15" width="2.875" bestFit="1" customWidth="1"/>
    <col min="17" max="18" width="3.125" customWidth="1"/>
    <col min="20" max="20" width="3.375" bestFit="1" customWidth="1"/>
    <col min="22" max="22" width="4.625" customWidth="1"/>
    <col min="24" max="24" width="2.875" bestFit="1" customWidth="1"/>
    <col min="26" max="26" width="3.125" customWidth="1"/>
  </cols>
  <sheetData>
    <row r="1" spans="1:25">
      <c r="A1" t="s">
        <v>18</v>
      </c>
      <c r="H1" s="16"/>
      <c r="I1" s="17"/>
      <c r="J1" t="s">
        <v>19</v>
      </c>
      <c r="Q1" s="16"/>
      <c r="R1" s="17"/>
      <c r="S1" t="s">
        <v>20</v>
      </c>
    </row>
    <row r="2" spans="1:25">
      <c r="A2" s="5"/>
      <c r="B2" s="6" t="s">
        <v>11</v>
      </c>
      <c r="C2" s="5">
        <v>16</v>
      </c>
      <c r="D2" s="5"/>
      <c r="E2" s="7"/>
      <c r="F2" s="7"/>
      <c r="G2" s="8">
        <v>1811</v>
      </c>
      <c r="H2" s="16"/>
      <c r="I2" s="17"/>
      <c r="J2" s="5"/>
      <c r="K2" s="6" t="s">
        <v>11</v>
      </c>
      <c r="L2" s="5">
        <v>16</v>
      </c>
      <c r="M2" s="5"/>
      <c r="N2" s="7"/>
      <c r="O2" s="7"/>
      <c r="P2" s="8">
        <v>1811</v>
      </c>
      <c r="Q2" s="16"/>
      <c r="R2" s="17"/>
      <c r="S2" s="5"/>
      <c r="T2" s="6" t="s">
        <v>11</v>
      </c>
      <c r="U2" s="5">
        <v>16</v>
      </c>
      <c r="V2" s="5"/>
      <c r="W2" s="7"/>
      <c r="X2" s="7"/>
      <c r="Y2" s="8">
        <v>1811</v>
      </c>
    </row>
    <row r="3" spans="1:25">
      <c r="A3" s="5">
        <v>17</v>
      </c>
      <c r="B3" s="6" t="s">
        <v>11</v>
      </c>
      <c r="C3" s="5">
        <v>20</v>
      </c>
      <c r="D3" s="5"/>
      <c r="E3" s="7">
        <v>41</v>
      </c>
      <c r="F3" s="6" t="s">
        <v>12</v>
      </c>
      <c r="G3" s="8">
        <v>1155</v>
      </c>
      <c r="H3" s="16"/>
      <c r="I3" s="17"/>
      <c r="J3" s="5">
        <v>17</v>
      </c>
      <c r="K3" s="6" t="s">
        <v>11</v>
      </c>
      <c r="L3" s="5">
        <v>20</v>
      </c>
      <c r="M3" s="5"/>
      <c r="N3" s="7">
        <v>41</v>
      </c>
      <c r="O3" s="6" t="s">
        <v>12</v>
      </c>
      <c r="P3" s="8">
        <v>1155</v>
      </c>
      <c r="Q3" s="16"/>
      <c r="R3" s="17"/>
      <c r="S3" s="5">
        <v>17</v>
      </c>
      <c r="T3" s="6" t="s">
        <v>11</v>
      </c>
      <c r="U3" s="5">
        <v>20</v>
      </c>
      <c r="V3" s="5"/>
      <c r="W3" s="7">
        <v>41</v>
      </c>
      <c r="X3" s="6" t="s">
        <v>12</v>
      </c>
      <c r="Y3" s="8">
        <v>1155</v>
      </c>
    </row>
    <row r="4" spans="1:25">
      <c r="A4" s="5">
        <v>21</v>
      </c>
      <c r="B4" s="6" t="s">
        <v>11</v>
      </c>
      <c r="C4" s="5">
        <v>40</v>
      </c>
      <c r="D4" s="5"/>
      <c r="E4" s="7">
        <v>141</v>
      </c>
      <c r="F4" s="6" t="s">
        <v>13</v>
      </c>
      <c r="G4" s="8">
        <v>845</v>
      </c>
      <c r="H4" s="16"/>
      <c r="I4" s="17"/>
      <c r="J4" s="5">
        <v>21</v>
      </c>
      <c r="K4" s="6" t="s">
        <v>11</v>
      </c>
      <c r="L4" s="5">
        <v>40</v>
      </c>
      <c r="M4" s="5"/>
      <c r="N4" s="7">
        <v>141</v>
      </c>
      <c r="O4" s="6" t="s">
        <v>13</v>
      </c>
      <c r="P4" s="8">
        <v>845</v>
      </c>
      <c r="Q4" s="16"/>
      <c r="R4" s="17"/>
      <c r="S4" s="5">
        <v>21</v>
      </c>
      <c r="T4" s="6" t="s">
        <v>11</v>
      </c>
      <c r="U4" s="5">
        <v>40</v>
      </c>
      <c r="V4" s="5"/>
      <c r="W4" s="7">
        <v>141</v>
      </c>
      <c r="X4" s="6" t="s">
        <v>13</v>
      </c>
      <c r="Y4" s="8">
        <v>845</v>
      </c>
    </row>
    <row r="5" spans="1:25">
      <c r="A5" s="5">
        <v>41</v>
      </c>
      <c r="B5" s="6" t="s">
        <v>11</v>
      </c>
      <c r="C5" s="5">
        <v>60</v>
      </c>
      <c r="D5" s="5"/>
      <c r="E5" s="7">
        <v>168</v>
      </c>
      <c r="F5" s="6" t="s">
        <v>13</v>
      </c>
      <c r="G5" s="8">
        <v>1925</v>
      </c>
      <c r="H5" s="16"/>
      <c r="I5" s="17"/>
      <c r="J5" s="5">
        <v>41</v>
      </c>
      <c r="K5" s="6" t="s">
        <v>11</v>
      </c>
      <c r="L5" s="5">
        <v>60</v>
      </c>
      <c r="M5" s="5"/>
      <c r="N5" s="7">
        <v>168</v>
      </c>
      <c r="O5" s="6" t="s">
        <v>13</v>
      </c>
      <c r="P5" s="8">
        <v>1925</v>
      </c>
      <c r="Q5" s="16"/>
      <c r="R5" s="17"/>
      <c r="S5" s="5">
        <v>41</v>
      </c>
      <c r="T5" s="6" t="s">
        <v>11</v>
      </c>
      <c r="U5" s="5">
        <v>60</v>
      </c>
      <c r="V5" s="5"/>
      <c r="W5" s="7">
        <v>168</v>
      </c>
      <c r="X5" s="6" t="s">
        <v>13</v>
      </c>
      <c r="Y5" s="8">
        <v>1925</v>
      </c>
    </row>
    <row r="6" spans="1:25">
      <c r="A6" s="5">
        <v>61</v>
      </c>
      <c r="B6" s="6" t="s">
        <v>11</v>
      </c>
      <c r="C6" s="5">
        <v>100</v>
      </c>
      <c r="D6" s="5"/>
      <c r="E6" s="7">
        <v>203</v>
      </c>
      <c r="F6" s="6" t="s">
        <v>13</v>
      </c>
      <c r="G6" s="8">
        <v>4025</v>
      </c>
      <c r="H6" s="16"/>
      <c r="I6" s="17"/>
      <c r="J6" s="5">
        <v>61</v>
      </c>
      <c r="K6" s="6" t="s">
        <v>11</v>
      </c>
      <c r="L6" s="5">
        <v>100</v>
      </c>
      <c r="M6" s="5"/>
      <c r="N6" s="7">
        <v>203</v>
      </c>
      <c r="O6" s="6" t="s">
        <v>13</v>
      </c>
      <c r="P6" s="8">
        <v>4025</v>
      </c>
      <c r="Q6" s="16"/>
      <c r="R6" s="17"/>
      <c r="S6" s="5">
        <v>61</v>
      </c>
      <c r="T6" s="6" t="s">
        <v>11</v>
      </c>
      <c r="U6" s="5">
        <v>100</v>
      </c>
      <c r="V6" s="5"/>
      <c r="W6" s="7">
        <v>203</v>
      </c>
      <c r="X6" s="6" t="s">
        <v>13</v>
      </c>
      <c r="Y6" s="8">
        <v>4025</v>
      </c>
    </row>
    <row r="7" spans="1:25">
      <c r="A7" s="5">
        <v>101</v>
      </c>
      <c r="B7" s="6" t="s">
        <v>11</v>
      </c>
      <c r="C7" s="5">
        <v>200</v>
      </c>
      <c r="D7" s="5"/>
      <c r="E7" s="7">
        <v>229</v>
      </c>
      <c r="F7" s="6" t="s">
        <v>13</v>
      </c>
      <c r="G7" s="8">
        <v>6625</v>
      </c>
      <c r="H7" s="16"/>
      <c r="I7" s="17"/>
      <c r="J7" s="5">
        <v>101</v>
      </c>
      <c r="K7" s="6" t="s">
        <v>11</v>
      </c>
      <c r="L7" s="5">
        <v>200</v>
      </c>
      <c r="M7" s="5"/>
      <c r="N7" s="7">
        <v>229</v>
      </c>
      <c r="O7" s="6" t="s">
        <v>13</v>
      </c>
      <c r="P7" s="8">
        <v>6625</v>
      </c>
      <c r="Q7" s="16"/>
      <c r="R7" s="17"/>
      <c r="S7" s="5">
        <v>101</v>
      </c>
      <c r="T7" s="6" t="s">
        <v>11</v>
      </c>
      <c r="U7" s="5">
        <v>200</v>
      </c>
      <c r="V7" s="5"/>
      <c r="W7" s="7">
        <v>229</v>
      </c>
      <c r="X7" s="6" t="s">
        <v>13</v>
      </c>
      <c r="Y7" s="8">
        <v>6625</v>
      </c>
    </row>
    <row r="8" spans="1:25">
      <c r="A8" s="5">
        <v>201</v>
      </c>
      <c r="B8" s="6" t="s">
        <v>11</v>
      </c>
      <c r="C8" s="5">
        <v>2000</v>
      </c>
      <c r="D8" s="5"/>
      <c r="E8" s="7">
        <v>237</v>
      </c>
      <c r="F8" s="6" t="s">
        <v>13</v>
      </c>
      <c r="G8" s="8">
        <v>8225</v>
      </c>
      <c r="H8" s="16"/>
      <c r="I8" s="17"/>
      <c r="J8" s="5">
        <v>201</v>
      </c>
      <c r="K8" s="6" t="s">
        <v>11</v>
      </c>
      <c r="L8" s="5">
        <v>2000</v>
      </c>
      <c r="M8" s="5"/>
      <c r="N8" s="7">
        <v>237</v>
      </c>
      <c r="O8" s="6" t="s">
        <v>13</v>
      </c>
      <c r="P8" s="8">
        <v>8225</v>
      </c>
      <c r="Q8" s="16"/>
      <c r="R8" s="17"/>
      <c r="S8" s="5">
        <v>201</v>
      </c>
      <c r="T8" s="6" t="s">
        <v>11</v>
      </c>
      <c r="U8" s="5">
        <v>2000</v>
      </c>
      <c r="V8" s="5"/>
      <c r="W8" s="7">
        <v>237</v>
      </c>
      <c r="X8" s="6" t="s">
        <v>13</v>
      </c>
      <c r="Y8" s="8">
        <v>8225</v>
      </c>
    </row>
    <row r="9" spans="1:25">
      <c r="A9" s="5">
        <v>2001</v>
      </c>
      <c r="B9" s="6" t="s">
        <v>11</v>
      </c>
      <c r="C9" s="5">
        <v>10000</v>
      </c>
      <c r="D9" s="5"/>
      <c r="E9" s="7">
        <v>244</v>
      </c>
      <c r="F9" s="6" t="s">
        <v>13</v>
      </c>
      <c r="G9" s="8">
        <v>22225</v>
      </c>
      <c r="H9" s="16"/>
      <c r="I9" s="17"/>
      <c r="J9" s="5">
        <v>2001</v>
      </c>
      <c r="K9" s="6" t="s">
        <v>11</v>
      </c>
      <c r="L9" s="5">
        <v>10000</v>
      </c>
      <c r="M9" s="5"/>
      <c r="N9" s="7">
        <v>244</v>
      </c>
      <c r="O9" s="6" t="s">
        <v>13</v>
      </c>
      <c r="P9" s="8">
        <v>22225</v>
      </c>
      <c r="Q9" s="16"/>
      <c r="R9" s="17"/>
      <c r="S9" s="5">
        <v>2001</v>
      </c>
      <c r="T9" s="6" t="s">
        <v>11</v>
      </c>
      <c r="U9" s="5">
        <v>10000</v>
      </c>
      <c r="V9" s="5"/>
      <c r="W9" s="7">
        <v>244</v>
      </c>
      <c r="X9" s="6" t="s">
        <v>13</v>
      </c>
      <c r="Y9" s="8">
        <v>22225</v>
      </c>
    </row>
    <row r="10" spans="1:25">
      <c r="A10" s="5">
        <v>10001</v>
      </c>
      <c r="B10" s="6" t="s">
        <v>11</v>
      </c>
      <c r="C10" s="5"/>
      <c r="D10" s="5"/>
      <c r="E10" s="7">
        <v>247</v>
      </c>
      <c r="F10" s="6" t="s">
        <v>13</v>
      </c>
      <c r="G10" s="8">
        <v>52225</v>
      </c>
      <c r="H10" s="16"/>
      <c r="I10" s="17"/>
      <c r="J10" s="5">
        <v>10001</v>
      </c>
      <c r="K10" s="6" t="s">
        <v>11</v>
      </c>
      <c r="L10" s="5"/>
      <c r="M10" s="5"/>
      <c r="N10" s="7">
        <v>247</v>
      </c>
      <c r="O10" s="6" t="s">
        <v>13</v>
      </c>
      <c r="P10" s="8">
        <v>52225</v>
      </c>
      <c r="Q10" s="16"/>
      <c r="R10" s="17"/>
      <c r="S10" s="5">
        <v>10001</v>
      </c>
      <c r="T10" s="6" t="s">
        <v>11</v>
      </c>
      <c r="U10" s="5"/>
      <c r="V10" s="5"/>
      <c r="W10" s="7">
        <v>247</v>
      </c>
      <c r="X10" s="6" t="s">
        <v>13</v>
      </c>
      <c r="Y10" s="8">
        <v>52225</v>
      </c>
    </row>
    <row r="11" spans="1:25">
      <c r="A11" s="5"/>
      <c r="B11" s="6"/>
      <c r="C11" s="5"/>
      <c r="D11" s="5"/>
      <c r="E11" s="7"/>
      <c r="F11" s="6"/>
      <c r="G11" s="8"/>
      <c r="H11" s="16"/>
      <c r="I11" s="17"/>
      <c r="J11" s="5"/>
      <c r="K11" s="6"/>
      <c r="L11" s="5"/>
      <c r="M11" s="5"/>
      <c r="N11" s="7"/>
      <c r="O11" s="6"/>
      <c r="P11" s="8"/>
      <c r="Q11" s="16"/>
      <c r="R11" s="17"/>
      <c r="S11" s="5"/>
      <c r="T11" s="6"/>
      <c r="U11" s="5"/>
      <c r="V11" s="5"/>
      <c r="W11" s="7"/>
      <c r="X11" s="6"/>
      <c r="Y11" s="8"/>
    </row>
    <row r="12" spans="1:25" ht="19.5" thickBot="1">
      <c r="A12" s="5"/>
      <c r="B12" s="6"/>
      <c r="C12" s="9" t="s">
        <v>14</v>
      </c>
      <c r="D12" s="5"/>
      <c r="E12" s="7"/>
      <c r="F12" s="6"/>
      <c r="G12" s="10" t="s">
        <v>1</v>
      </c>
      <c r="H12" s="16"/>
      <c r="I12" s="17"/>
      <c r="J12" s="5"/>
      <c r="K12" s="6"/>
      <c r="L12" s="9" t="s">
        <v>14</v>
      </c>
      <c r="M12" s="5"/>
      <c r="N12" s="7"/>
      <c r="O12" s="6"/>
      <c r="P12" s="10" t="s">
        <v>1</v>
      </c>
      <c r="Q12" s="16"/>
      <c r="R12" s="17"/>
      <c r="S12" s="5"/>
      <c r="T12" s="6"/>
      <c r="U12" s="9" t="s">
        <v>14</v>
      </c>
      <c r="V12" s="5"/>
      <c r="W12" s="7"/>
      <c r="X12" s="6"/>
      <c r="Y12" s="10" t="s">
        <v>1</v>
      </c>
    </row>
    <row r="13" spans="1:25" ht="19.5" thickBot="1">
      <c r="A13" s="7" t="s">
        <v>15</v>
      </c>
      <c r="B13" s="6"/>
      <c r="C13" s="11">
        <f>'shisan if'!B3</f>
        <v>19</v>
      </c>
      <c r="D13" s="5"/>
      <c r="E13" s="7" t="s">
        <v>16</v>
      </c>
      <c r="F13" s="6"/>
      <c r="G13" s="12">
        <f>IF(C13&lt;16,G2,IF(C13&lt;20,C13*E$3+G$3,IF(C13&lt;40,C13*E$4-G$4,IF(C13&lt;60,C13*E$5-G$5,IF(C13&lt;100,C13*E$6-G$6,IF(C13&lt;200,C13*E$7-G$7,IF(C13&lt;2000,C13*E$8-G$8,IF(C13&lt;10000,C13*E$9-G$9,C13*E$10-G$10))))))))</f>
        <v>1934</v>
      </c>
      <c r="H13" s="16"/>
      <c r="I13" s="17"/>
      <c r="J13" s="7" t="s">
        <v>15</v>
      </c>
      <c r="K13" s="6"/>
      <c r="L13" s="11">
        <f>'shisan if'!B5</f>
        <v>27</v>
      </c>
      <c r="M13" s="5"/>
      <c r="N13" s="7" t="s">
        <v>16</v>
      </c>
      <c r="O13" s="6"/>
      <c r="P13" s="12">
        <f>IF(L13&lt;16,P2,IF(L13&lt;20,L13*E$3+G$3,IF(L13&lt;40,L13*E$4-G$4,IF(L13&lt;60,L13*E$5-G$5,IF(L13&lt;100,L13*E$6-G$6,IF(L13&lt;200,L13*E$7-G$7,IF(L13&lt;2000,L13*E$8-G$8,IF(L13&lt;10000,L13*E$9-G$9,L13*E$10-G$10))))))))</f>
        <v>2962</v>
      </c>
      <c r="Q13" s="16"/>
      <c r="R13" s="17"/>
      <c r="S13" s="7" t="s">
        <v>15</v>
      </c>
      <c r="T13" s="6"/>
      <c r="U13" s="11">
        <f>'shisan if'!B7</f>
        <v>46</v>
      </c>
      <c r="V13" s="5"/>
      <c r="W13" s="7" t="s">
        <v>16</v>
      </c>
      <c r="X13" s="6"/>
      <c r="Y13" s="12">
        <f>IF(U13&lt;16,Y2,IF(U13&lt;20,U13*E$3+G$3,IF(U13&lt;40,U13*E$4-G$4,IF(U13&lt;60,U13*E$5-G$5,IF(U13&lt;100,U13*E$6-G$6,IF(U13&lt;200,U13*E$7-G$7,IF(U13&lt;2000,U13*E$8-G$8,IF(U13&lt;10000,U13*E$9-G$9,U13*E$10-G$10))))))))</f>
        <v>5803</v>
      </c>
    </row>
    <row r="14" spans="1:25" ht="19.5" thickBot="1">
      <c r="A14" s="5"/>
      <c r="B14" s="6"/>
      <c r="C14" s="5"/>
      <c r="D14" s="5"/>
      <c r="E14" s="7"/>
      <c r="F14" s="6"/>
      <c r="G14" s="10" t="s">
        <v>1</v>
      </c>
      <c r="H14" s="16"/>
      <c r="I14" s="17"/>
      <c r="J14" s="5"/>
      <c r="K14" s="6"/>
      <c r="L14" s="5"/>
      <c r="M14" s="5"/>
      <c r="N14" s="7"/>
      <c r="O14" s="6"/>
      <c r="P14" s="10" t="s">
        <v>1</v>
      </c>
      <c r="Q14" s="16"/>
      <c r="R14" s="17"/>
      <c r="S14" s="5"/>
      <c r="T14" s="6"/>
      <c r="U14" s="5"/>
      <c r="V14" s="5"/>
      <c r="W14" s="7"/>
      <c r="X14" s="6"/>
      <c r="Y14" s="10" t="s">
        <v>1</v>
      </c>
    </row>
    <row r="15" spans="1:25" ht="19.5" thickBot="1">
      <c r="A15" s="5"/>
      <c r="B15" s="6"/>
      <c r="C15" s="5"/>
      <c r="D15" s="5"/>
      <c r="E15" s="7" t="s">
        <v>17</v>
      </c>
      <c r="F15" s="6"/>
      <c r="G15" s="12">
        <f>INT(G13*1.1)</f>
        <v>2127</v>
      </c>
      <c r="H15" s="16"/>
      <c r="I15" s="17"/>
      <c r="J15" s="5"/>
      <c r="K15" s="6"/>
      <c r="L15" s="5"/>
      <c r="M15" s="5"/>
      <c r="N15" s="7" t="s">
        <v>17</v>
      </c>
      <c r="O15" s="6"/>
      <c r="P15" s="12">
        <f>INT(P13*1.1)</f>
        <v>3258</v>
      </c>
      <c r="Q15" s="16"/>
      <c r="R15" s="17"/>
      <c r="S15" s="5"/>
      <c r="T15" s="6"/>
      <c r="U15" s="5"/>
      <c r="V15" s="5"/>
      <c r="W15" s="7" t="s">
        <v>17</v>
      </c>
      <c r="X15" s="6"/>
      <c r="Y15" s="12">
        <f>INT(Y13*1.1)</f>
        <v>6383</v>
      </c>
    </row>
    <row r="16" spans="1:25">
      <c r="A16" s="5"/>
      <c r="B16" s="6"/>
      <c r="C16" s="5"/>
      <c r="D16" s="5"/>
      <c r="E16" s="7"/>
      <c r="F16" s="6"/>
      <c r="G16" s="13"/>
      <c r="J16" s="5"/>
      <c r="K16" s="6"/>
      <c r="L16" s="5"/>
      <c r="M16" s="5"/>
      <c r="N16" s="7"/>
      <c r="O16" s="6"/>
      <c r="P16" s="13"/>
      <c r="S16" s="5"/>
      <c r="T16" s="6"/>
      <c r="U16" s="5"/>
      <c r="V16" s="5"/>
      <c r="W16" s="7"/>
      <c r="X16" s="6"/>
      <c r="Y16" s="13"/>
    </row>
  </sheetData>
  <sheetProtection algorithmName="SHA-512" hashValue="feTl90Yvb1Y2cAxHVvB8shmx/OwKP0bHF8TOgezTb/+H32jFDqtDk4D9+nuGJLyDKzv7QVM/gWD7udZaMx0jLQ==" saltValue="EGaS4gmgPOhXERXF3eyOiA==" spinCount="100000" sheet="1" objects="1" scenarios="1"/>
  <phoneticPr fontId="2"/>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shisan if</vt:lpstr>
      <vt:lpstr>ryoukin 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2026-05-22T06:12:50Z</dcterms:modified>
</cp:coreProperties>
</file>