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U:\06_理財G\02_公営企業\02 決算状況調査\04_経営比較分析表\05_市町村から\08_小田原市（〇病院、〇下水、〇水道）\"/>
    </mc:Choice>
  </mc:AlternateContent>
  <xr:revisionPtr revIDLastSave="0" documentId="13_ncr:1_{F585A6D9-D082-468C-9364-C7AE66AF6425}" xr6:coauthVersionLast="47" xr6:coauthVersionMax="47" xr10:uidLastSave="{00000000-0000-0000-0000-000000000000}"/>
  <workbookProtection workbookAlgorithmName="SHA-512" workbookHashValue="vk6iYKsiSK8u9+xUUUsx423qwe5fOXpz6mb8F9WrPrMVf9ObCD2IhYLcBJyMegKrxNqk5U6yoxqN6hX0/t4Liw==" workbookSaltValue="/TWSt8mRp1zM56LtgAoV0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P10" i="4"/>
  <c r="AT8" i="4"/>
  <c r="W8" i="4"/>
  <c r="P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<sst xmlns="http://schemas.openxmlformats.org/spreadsheetml/2006/main" count="236" uniqueCount="117">
  <si>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</si>
  <si>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</si>
  <si>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</si>
  <si>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</si>
  <si>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</si>
  <si>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</si>
  <si>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</si>
  <si>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</si>
  <si>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</si>
  <si>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</si>
  <si>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</si>
  <si>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</si>
  <si>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</si>
  <si>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</si>
  <si>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</si>
  <si>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</si>
  <si>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</si>
  <si>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</si>
  <si>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</si>
  <si>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</si>
  <si>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</si>
  <si>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</si>
  <si>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</si>
  <si>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</si>
  <si>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</si>
  <si>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</si>
  <si>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</si>
  <si>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</si>
  <si>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</si>
  <si>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</si>
  <si>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</si>
  <si>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</si>
  <si>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</si>
  <si>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</si>
  <si>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</si>
  <si>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</si>
  <si>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</si>
  <si>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</si>
  <si>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</si>
  <si>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</si>
  <si>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</si>
  <si>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</si>
  <si>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</si>
  <si>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</si>
  <si>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</si>
  <si>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</si>
  <si>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</si>
  <si>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</si>
  <si>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</si>
  <si>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</si>
  <si>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</si>
  <si>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</si>
  <si>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</si>
  <si>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</si>
  <si>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</si>
  <si>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</si>
  <si>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</si>
  <si>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</si>
  <si>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</si>
  <si>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</si>
  <si>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</si>
  <si>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</si>
  <si>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</si>
  <si>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</si>
  <si>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</si>
  <si>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</si>
  <si>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</si>
  <si>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</si>
  <si>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</si>
  <si>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</si>
  <si>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</si>
  <si>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</si>
  <si>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</si>
  <si>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</si>
  <si>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</si>
  <si>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</si>
  <si>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</si>
  <si>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</si>
  <si>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</si>
  <si>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</si>
  <si>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</si>
  <si>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</si>
  <si>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</si>
  <si>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</si>
  <si>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</si>
  <si>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</si>
  <si>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</si>
  <si>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</si>
  <si>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</si>
  <si>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</si>
  <si>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</si>
  <si>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</si>
  <si>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</si>
  <si>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</si>
  <si>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</si>
  <si>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</si>
  <si>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</si>
  <si>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</si>
  <si>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</si>
  <si>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</si>
  <si>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</si>
  <si>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</si>
  <si>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</si>
  <si>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</si>
  <si>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</si>
  <si>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</si>
  <si>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</si>
  <si>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</si>
  <si>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</si>
  <si>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</si>
  <si>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</si>
  <si>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</si>
  <si>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</si>
  <si>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</si>
  <si>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老朽管渠の増加や人口減少の進展等下水道事業を取り巻く経営環境は厳しさを増していることから、令和７年度は、料金改定の必要性有無に係る検証も含めた経営戦略の改定を行っています。検証の結果、令和11年度までは内部留保資金が減少し、厳しい経営環境が続くと想定されるものの、企業債元金償還金の減少が継続していくことから、事業継続に必要な一定の内部留保資金水準を確保することが出来ると見込んでおり、使用料単価等、様々な指標も含め、総合勘案した結果、現時点で、即座の料金改定は不要と判断いたしました。しかしながら、昨今の金利上昇・インフレーションの傾向を踏まえると最も割合の大きい流域下水道維持管理費負担金等支出面の動向によっては、下水道施設の適正な維持管理のため、料金改定を要することも想定されます。
　今後も効率的な経営に努めつつ、毎年度、財政推計を行い、経営を注視してまいります。</t>
    <rPh sb="27" eb="29">
      <t>ケイエイ</t>
    </rPh>
    <rPh sb="49" eb="51">
      <t>ネンド</t>
    </rPh>
    <rPh sb="58" eb="61">
      <t>ヒツヨウセイ</t>
    </rPh>
    <rPh sb="61" eb="63">
      <t>ウム</t>
    </rPh>
    <rPh sb="64" eb="65">
      <t>カカ</t>
    </rPh>
    <rPh sb="66" eb="68">
      <t>ケンショウ</t>
    </rPh>
    <rPh sb="69" eb="70">
      <t>フク</t>
    </rPh>
    <rPh sb="72" eb="74">
      <t>ケイエイ</t>
    </rPh>
    <rPh sb="74" eb="76">
      <t>センリャク</t>
    </rPh>
    <rPh sb="77" eb="79">
      <t>カイテイ</t>
    </rPh>
    <rPh sb="80" eb="81">
      <t>オコナ</t>
    </rPh>
    <rPh sb="87" eb="89">
      <t>ケンショウ</t>
    </rPh>
    <rPh sb="90" eb="92">
      <t>ケッカ</t>
    </rPh>
    <rPh sb="142" eb="144">
      <t>ゲンショウ</t>
    </rPh>
    <rPh sb="145" eb="147">
      <t>ケイゾク</t>
    </rPh>
    <rPh sb="156" eb="158">
      <t>ジギョウ</t>
    </rPh>
    <rPh sb="158" eb="160">
      <t>ケイゾク</t>
    </rPh>
    <rPh sb="161" eb="163">
      <t>ヒツヨウ</t>
    </rPh>
    <rPh sb="164" eb="166">
      <t>イッテイ</t>
    </rPh>
    <rPh sb="167" eb="169">
      <t>ナイブ</t>
    </rPh>
    <rPh sb="169" eb="173">
      <t>リュウホシキン</t>
    </rPh>
    <rPh sb="173" eb="175">
      <t>スイジュン</t>
    </rPh>
    <rPh sb="176" eb="178">
      <t>カクホ</t>
    </rPh>
    <rPh sb="183" eb="185">
      <t>デキ</t>
    </rPh>
    <rPh sb="187" eb="189">
      <t>ミコ</t>
    </rPh>
    <rPh sb="194" eb="197">
      <t>シヨウリョウ</t>
    </rPh>
    <rPh sb="197" eb="199">
      <t>タンカ</t>
    </rPh>
    <rPh sb="199" eb="200">
      <t>トウ</t>
    </rPh>
    <rPh sb="201" eb="203">
      <t>サマザマ</t>
    </rPh>
    <rPh sb="204" eb="206">
      <t>シヒョウ</t>
    </rPh>
    <rPh sb="207" eb="208">
      <t>フク</t>
    </rPh>
    <rPh sb="210" eb="214">
      <t>ソウゴウカンアン</t>
    </rPh>
    <rPh sb="216" eb="218">
      <t>ケッカ</t>
    </rPh>
    <rPh sb="219" eb="222">
      <t>ゲンジテン</t>
    </rPh>
    <rPh sb="224" eb="226">
      <t>ソクザ</t>
    </rPh>
    <rPh sb="227" eb="229">
      <t>リョウキン</t>
    </rPh>
    <rPh sb="229" eb="231">
      <t>カイテイ</t>
    </rPh>
    <rPh sb="232" eb="234">
      <t>フヨウ</t>
    </rPh>
    <rPh sb="235" eb="237">
      <t>ハンダン</t>
    </rPh>
    <rPh sb="254" eb="256">
      <t>キンリ</t>
    </rPh>
    <rPh sb="256" eb="258">
      <t>ジョウショウ</t>
    </rPh>
    <rPh sb="268" eb="270">
      <t>ケイコウ</t>
    </rPh>
    <rPh sb="271" eb="272">
      <t>フ</t>
    </rPh>
    <rPh sb="276" eb="277">
      <t>モット</t>
    </rPh>
    <rPh sb="278" eb="280">
      <t>ワリアイ</t>
    </rPh>
    <rPh sb="281" eb="282">
      <t>オオ</t>
    </rPh>
    <rPh sb="286" eb="289">
      <t>ゲスイドウ</t>
    </rPh>
    <rPh sb="297" eb="298">
      <t>トウ</t>
    </rPh>
    <rPh sb="298" eb="301">
      <t>シシュツメン</t>
    </rPh>
    <rPh sb="302" eb="304">
      <t>ドウコウ</t>
    </rPh>
    <rPh sb="347" eb="349">
      <t>コンゴ</t>
    </rPh>
    <rPh sb="366" eb="368">
      <t>ザイセイ</t>
    </rPh>
    <rPh sb="368" eb="370">
      <t>スイケイ</t>
    </rPh>
    <phoneticPr fontId="4"/>
  </si>
  <si>
    <t xml:space="preserve">「①経常収支比率」は、前年度と同水準となりましたが、依然として、100%を下回っています。一般会計からの繰入が基準額を下回っているため、経営努力を行う一方で、繰入金の確保にも努めてまいります。
「②累積欠損金比率」は、上昇傾向ですが、一般会計繰入金の資本相当分を資本勘定における出資金として受けていることが主な要因であり、収益的収支の結果としての累積欠損金は大きくなっている一方、資本的収支においては、不足額を圧縮することが出来ています。
　「③流動比率」は、前年度に比し、下水道使用料が約7千万円増収になったことなどが影響し、改善しました。今後は、物価上昇等の動向にもよるものの、企業債元金償還金額が毎年約１～２億減少となることから、中長期的に見れば、流動比率の改善を期待出来るものと想定しています。
　「④企業債残高対事業規模比率」は、順調に償還が進んでいることから、平均値よりも低い状況にあり、今後も減少となる見込です。
　「⑤経費回収率」は、一般会計繰入金のうち、資本相当分について、収益的収支に反映されない出資金として、受けているため、全国平均より低くなっています。
　「⑥汚水処理原価」は、類似団体平均及び全国平均よりも高い状況にありますが、本市の人口密度が他自治体に比べて低いことなど、維持管理費に係る費用が高止まりしやすいことなどが原因として挙げられます。
</t>
    <rPh sb="11" eb="14">
      <t>ゼンネンド</t>
    </rPh>
    <rPh sb="15" eb="18">
      <t>ドウスイジュン</t>
    </rPh>
    <rPh sb="121" eb="123">
      <t>クリイレ</t>
    </rPh>
    <rPh sb="123" eb="124">
      <t>キン</t>
    </rPh>
    <rPh sb="125" eb="127">
      <t>シホン</t>
    </rPh>
    <rPh sb="127" eb="129">
      <t>ソウトウ</t>
    </rPh>
    <rPh sb="129" eb="130">
      <t>ブン</t>
    </rPh>
    <rPh sb="133" eb="135">
      <t>カンジョウ</t>
    </rPh>
    <rPh sb="139" eb="142">
      <t>シュッシキン</t>
    </rPh>
    <rPh sb="145" eb="146">
      <t>ウ</t>
    </rPh>
    <rPh sb="155" eb="157">
      <t>ヨウイン</t>
    </rPh>
    <rPh sb="203" eb="204">
      <t>ガク</t>
    </rPh>
    <rPh sb="205" eb="207">
      <t>アッシュク</t>
    </rPh>
    <rPh sb="212" eb="214">
      <t>デキ</t>
    </rPh>
    <rPh sb="230" eb="233">
      <t>ゼンネンド</t>
    </rPh>
    <rPh sb="234" eb="235">
      <t>ヒ</t>
    </rPh>
    <rPh sb="237" eb="240">
      <t>ゲスイドウ</t>
    </rPh>
    <rPh sb="240" eb="243">
      <t>シヨウリョウ</t>
    </rPh>
    <rPh sb="244" eb="245">
      <t>ヤク</t>
    </rPh>
    <rPh sb="246" eb="249">
      <t>センマンエン</t>
    </rPh>
    <rPh sb="249" eb="251">
      <t>ゾウシュウ</t>
    </rPh>
    <rPh sb="260" eb="262">
      <t>エイキョウ</t>
    </rPh>
    <rPh sb="264" eb="266">
      <t>カイゼン</t>
    </rPh>
    <rPh sb="271" eb="273">
      <t>コンゴ</t>
    </rPh>
    <rPh sb="275" eb="280">
      <t>ブッカジョウショウトウ</t>
    </rPh>
    <rPh sb="281" eb="283">
      <t>ドウコウ</t>
    </rPh>
    <rPh sb="318" eb="322">
      <t>チュウチョウキテキ</t>
    </rPh>
    <rPh sb="323" eb="324">
      <t>ミ</t>
    </rPh>
    <rPh sb="332" eb="334">
      <t>カイゼン</t>
    </rPh>
    <rPh sb="335" eb="337">
      <t>キタイ</t>
    </rPh>
    <rPh sb="337" eb="339">
      <t>デキ</t>
    </rPh>
    <rPh sb="343" eb="345">
      <t>ソウテイ</t>
    </rPh>
    <rPh sb="425" eb="429">
      <t>イッパンカイケイ</t>
    </rPh>
    <rPh sb="429" eb="432">
      <t>クリイレキン</t>
    </rPh>
    <rPh sb="473" eb="475">
      <t>ゼンコク</t>
    </rPh>
    <rPh sb="475" eb="477">
      <t>ヘイキン</t>
    </rPh>
    <rPh sb="479" eb="480">
      <t>ヒク</t>
    </rPh>
    <rPh sb="527" eb="529">
      <t>ホンシ</t>
    </rPh>
    <rPh sb="530" eb="532">
      <t>ジンコウ</t>
    </rPh>
    <rPh sb="532" eb="534">
      <t>ミツド</t>
    </rPh>
    <rPh sb="535" eb="536">
      <t>ホカ</t>
    </rPh>
    <rPh sb="536" eb="539">
      <t>ジチタイ</t>
    </rPh>
    <rPh sb="540" eb="541">
      <t>クラ</t>
    </rPh>
    <rPh sb="543" eb="544">
      <t>ヒク</t>
    </rPh>
    <phoneticPr fontId="4"/>
  </si>
  <si>
    <t>　「①有形固定資産減価償却率」について、当市は平成28年度が地方公営企業法の適用初年度であり、平成27年度末までの償却累計額相当分を資産価格から差し引いて法適用初年度当初の取得価格としたことにより、前年度末までの減価償却累計額がないため、全国平均と比し、低いものとなっています。
　「②管渠老朽化率」は、前年度から若干、上昇したものの、管路の改築・更新等改良に力を入れているため、老朽管渠化率の伸びを低く抑えることが出来ており、令和６年度は、類似団体平均値を下回るに至りました。今後も、災害に強く安全・安心な下水道を維持していくため引き続き、必要な投資を行ってまいります。
　「③管渠改善率」は、類似団体平均値及び全国平均を上回っており、引き続き、ストックマネジメント計画に基づき、計画的な改築・更新を進めます。</t>
    <rPh sb="119" eb="123">
      <t>ゼンコクヘイキン</t>
    </rPh>
    <rPh sb="124" eb="125">
      <t>ヒ</t>
    </rPh>
    <rPh sb="157" eb="159">
      <t>ジャッカン</t>
    </rPh>
    <rPh sb="168" eb="170">
      <t>カンロ</t>
    </rPh>
    <rPh sb="171" eb="173">
      <t>カイチク</t>
    </rPh>
    <rPh sb="174" eb="176">
      <t>コウシン</t>
    </rPh>
    <rPh sb="176" eb="177">
      <t>トウ</t>
    </rPh>
    <rPh sb="177" eb="179">
      <t>カイリョウ</t>
    </rPh>
    <rPh sb="180" eb="181">
      <t>チカラ</t>
    </rPh>
    <rPh sb="182" eb="183">
      <t>イ</t>
    </rPh>
    <rPh sb="190" eb="196">
      <t>ロウキュウカンキョカリツ</t>
    </rPh>
    <rPh sb="197" eb="198">
      <t>ノ</t>
    </rPh>
    <rPh sb="200" eb="201">
      <t>ヒク</t>
    </rPh>
    <rPh sb="202" eb="203">
      <t>オサ</t>
    </rPh>
    <rPh sb="208" eb="210">
      <t>デキ</t>
    </rPh>
    <rPh sb="214" eb="216">
      <t>レイワ</t>
    </rPh>
    <rPh sb="217" eb="219">
      <t>ネンド</t>
    </rPh>
    <rPh sb="221" eb="223">
      <t>ルイジ</t>
    </rPh>
    <rPh sb="223" eb="225">
      <t>ダンタイ</t>
    </rPh>
    <rPh sb="233" eb="234">
      <t>イタ</t>
    </rPh>
    <rPh sb="239" eb="241">
      <t>コンゴ</t>
    </rPh>
    <rPh sb="243" eb="245">
      <t>サイガイ</t>
    </rPh>
    <rPh sb="246" eb="247">
      <t>ツヨ</t>
    </rPh>
    <rPh sb="248" eb="250">
      <t>アンゼン</t>
    </rPh>
    <rPh sb="251" eb="253">
      <t>アンシン</t>
    </rPh>
    <rPh sb="254" eb="257">
      <t>ゲスイドウ</t>
    </rPh>
    <rPh sb="258" eb="260">
      <t>イジ</t>
    </rPh>
    <rPh sb="266" eb="267">
      <t>ヒ</t>
    </rPh>
    <rPh sb="268" eb="269">
      <t>ツヅ</t>
    </rPh>
    <rPh sb="271" eb="273">
      <t>ヒツヨウ</t>
    </rPh>
    <rPh sb="274" eb="276">
      <t>トウシ</t>
    </rPh>
    <rPh sb="277" eb="27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</si>
</sst>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0.81</c:v>
                </c:pt>
                <c:pt idx="1">
                  <c:v>0.77</c:v>
                </c:pt>
                <c:pt idx="2">
                  <c:v>0.71</c:v>
                </c:pt>
                <c:pt idx="3">
                  <c:v>0.32</c:v>
                </c:pt>
                <c:pt idx="4">
                  <c:v>0.34</c:v>
                </c:pt>
              </c:numCache>
            </c:numRef>
          </c:val>
          <c:extLst>
            <c:ext xmlns:c16="http://schemas.microsoft.com/office/drawing/2014/chart" uri="{C3380CC4-5D6E-409C-BE32-E72D297353CC}">
              <c16:uniqueId val="{00000000-5C6F-41E6-97F6-482162E497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5C6F-41E6-97F6-482162E497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AD-40C2-BD8C-CBDE20032B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C3AD-40C2-BD8C-CBDE20032B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93.83</c:v>
                </c:pt>
                <c:pt idx="1">
                  <c:v>94</c:v>
                </c:pt>
                <c:pt idx="2">
                  <c:v>94.25</c:v>
                </c:pt>
                <c:pt idx="3">
                  <c:v>94.43</c:v>
                </c:pt>
                <c:pt idx="4">
                  <c:v>94.49</c:v>
                </c:pt>
              </c:numCache>
            </c:numRef>
          </c:val>
          <c:extLst>
            <c:ext xmlns:c16="http://schemas.microsoft.com/office/drawing/2014/chart" uri="{C3380CC4-5D6E-409C-BE32-E72D297353CC}">
              <c16:uniqueId val="{00000000-76B3-4CAD-A00A-AA3E43FF33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76B3-4CAD-A00A-AA3E43FF33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c:v>
                </c:pt>
                <c:pt idx="1">
                  <c:v>96.92</c:v>
                </c:pt>
                <c:pt idx="2">
                  <c:v>99.22</c:v>
                </c:pt>
                <c:pt idx="3">
                  <c:v>97.45</c:v>
                </c:pt>
                <c:pt idx="4">
                  <c:v>97.29</c:v>
                </c:pt>
              </c:numCache>
            </c:numRef>
          </c:val>
          <c:extLst>
            <c:ext xmlns:c16="http://schemas.microsoft.com/office/drawing/2014/chart" uri="{C3380CC4-5D6E-409C-BE32-E72D297353CC}">
              <c16:uniqueId val="{00000000-AD79-42E9-9E57-E97A4C58188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AD79-42E9-9E57-E97A4C58188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16.149999999999999</c:v>
                </c:pt>
                <c:pt idx="1">
                  <c:v>18.84</c:v>
                </c:pt>
                <c:pt idx="2">
                  <c:v>21.52</c:v>
                </c:pt>
                <c:pt idx="3">
                  <c:v>24.11</c:v>
                </c:pt>
                <c:pt idx="4">
                  <c:v>26.7</c:v>
                </c:pt>
              </c:numCache>
            </c:numRef>
          </c:val>
          <c:extLst>
            <c:ext xmlns:c16="http://schemas.microsoft.com/office/drawing/2014/chart" uri="{C3380CC4-5D6E-409C-BE32-E72D297353CC}">
              <c16:uniqueId val="{00000000-FBA5-4733-ABFD-BF728F777B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FBA5-4733-ABFD-BF728F777B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9.9600000000000009</c:v>
                </c:pt>
                <c:pt idx="1">
                  <c:v>9.07</c:v>
                </c:pt>
                <c:pt idx="2">
                  <c:v>8.9499999999999993</c:v>
                </c:pt>
                <c:pt idx="3">
                  <c:v>9.4</c:v>
                </c:pt>
                <c:pt idx="4">
                  <c:v>9.7899999999999991</c:v>
                </c:pt>
              </c:numCache>
            </c:numRef>
          </c:val>
          <c:extLst>
            <c:ext xmlns:c16="http://schemas.microsoft.com/office/drawing/2014/chart" uri="{C3380CC4-5D6E-409C-BE32-E72D297353CC}">
              <c16:uniqueId val="{00000000-A52C-4C03-83A0-CF0E674827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A52C-4C03-83A0-CF0E674827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5</c:v>
                </c:pt>
                <c:pt idx="2">
                  <c:v>6.56</c:v>
                </c:pt>
                <c:pt idx="3">
                  <c:v>10.71</c:v>
                </c:pt>
                <c:pt idx="4">
                  <c:v>14.65</c:v>
                </c:pt>
              </c:numCache>
            </c:numRef>
          </c:val>
          <c:extLst>
            <c:ext xmlns:c16="http://schemas.microsoft.com/office/drawing/2014/chart" uri="{C3380CC4-5D6E-409C-BE32-E72D297353CC}">
              <c16:uniqueId val="{00000000-8990-4365-B410-A5E8DB4EB5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8990-4365-B410-A5E8DB4EB5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82.84</c:v>
                </c:pt>
                <c:pt idx="1">
                  <c:v>79.010000000000005</c:v>
                </c:pt>
                <c:pt idx="2">
                  <c:v>83.14</c:v>
                </c:pt>
                <c:pt idx="3">
                  <c:v>75.33</c:v>
                </c:pt>
                <c:pt idx="4">
                  <c:v>81.459999999999994</c:v>
                </c:pt>
              </c:numCache>
            </c:numRef>
          </c:val>
          <c:extLst>
            <c:ext xmlns:c16="http://schemas.microsoft.com/office/drawing/2014/chart" uri="{C3380CC4-5D6E-409C-BE32-E72D297353CC}">
              <c16:uniqueId val="{00000000-7A35-4403-86B4-AFA3D66C99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7A35-4403-86B4-AFA3D66C99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476.68</c:v>
                </c:pt>
                <c:pt idx="1">
                  <c:v>454.49</c:v>
                </c:pt>
                <c:pt idx="2">
                  <c:v>444.26</c:v>
                </c:pt>
                <c:pt idx="3">
                  <c:v>419.45</c:v>
                </c:pt>
                <c:pt idx="4">
                  <c:v>400.49</c:v>
                </c:pt>
              </c:numCache>
            </c:numRef>
          </c:val>
          <c:extLst>
            <c:ext xmlns:c16="http://schemas.microsoft.com/office/drawing/2014/chart" uri="{C3380CC4-5D6E-409C-BE32-E72D297353CC}">
              <c16:uniqueId val="{00000000-0A5B-454D-A3D8-C887A5586B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0A5B-454D-A3D8-C887A5586B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95.51</c:v>
                </c:pt>
                <c:pt idx="1">
                  <c:v>85.39</c:v>
                </c:pt>
                <c:pt idx="2">
                  <c:v>95.65</c:v>
                </c:pt>
                <c:pt idx="3">
                  <c:v>86.01</c:v>
                </c:pt>
                <c:pt idx="4">
                  <c:v>84.17</c:v>
                </c:pt>
              </c:numCache>
            </c:numRef>
          </c:val>
          <c:extLst>
            <c:ext xmlns:c16="http://schemas.microsoft.com/office/drawing/2014/chart" uri="{C3380CC4-5D6E-409C-BE32-E72D297353CC}">
              <c16:uniqueId val="{00000000-639D-42EB-9A87-565624917A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639D-42EB-9A87-565624917A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174.23</c:v>
                </c:pt>
                <c:pt idx="1">
                  <c:v>195.61</c:v>
                </c:pt>
                <c:pt idx="2">
                  <c:v>173.56</c:v>
                </c:pt>
                <c:pt idx="3">
                  <c:v>193.08</c:v>
                </c:pt>
                <c:pt idx="4">
                  <c:v>198.67</c:v>
                </c:pt>
              </c:numCache>
            </c:numRef>
          </c:val>
          <c:extLst>
            <c:ext xmlns:c16="http://schemas.microsoft.com/office/drawing/2014/chart" uri="{C3380CC4-5D6E-409C-BE32-E72D297353CC}">
              <c16:uniqueId val="{00000000-B53B-4E6C-A633-E792E941B8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B53B-4E6C-A633-E792E941B8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40" zoomScale="85" zoomScaleNormal="85" workbookViewId="0">
      <selection activeCell="CF62" sqref="CF6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神奈川県　小田原市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非設置</v>
      </c>
      <c r="AE8" s="40"/>
      <c r="AF8" s="40"/>
      <c r="AG8" s="40"/>
      <c r="AH8" s="40"/>
      <c r="AI8" s="40"/>
      <c r="AJ8" s="40"/>
      <c r="AK8" s="3"/>
      <c r="AL8" s="41">
        <f>データ!S6</f>
        <v>186464</v>
      </c>
      <c r="AM8" s="41"/>
      <c r="AN8" s="41"/>
      <c r="AO8" s="41"/>
      <c r="AP8" s="41"/>
      <c r="AQ8" s="41"/>
      <c r="AR8" s="41"/>
      <c r="AS8" s="41"/>
      <c r="AT8" s="34">
        <f>データ!T6</f>
        <v>113.6</v>
      </c>
      <c r="AU8" s="34"/>
      <c r="AV8" s="34"/>
      <c r="AW8" s="34"/>
      <c r="AX8" s="34"/>
      <c r="AY8" s="34"/>
      <c r="AZ8" s="34"/>
      <c r="BA8" s="34"/>
      <c r="BB8" s="34">
        <f>データ!U6</f>
        <v>1641.41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58.89</v>
      </c>
      <c r="J10" s="34"/>
      <c r="K10" s="34"/>
      <c r="L10" s="34"/>
      <c r="M10" s="34"/>
      <c r="N10" s="34"/>
      <c r="O10" s="34"/>
      <c r="P10" s="34">
        <f>データ!P6</f>
        <v>83.92</v>
      </c>
      <c r="Q10" s="34"/>
      <c r="R10" s="34"/>
      <c r="S10" s="34"/>
      <c r="T10" s="34"/>
      <c r="U10" s="34"/>
      <c r="V10" s="34"/>
      <c r="W10" s="34">
        <f>データ!Q6</f>
        <v>69.31</v>
      </c>
      <c r="X10" s="34"/>
      <c r="Y10" s="34"/>
      <c r="Z10" s="34"/>
      <c r="AA10" s="34"/>
      <c r="AB10" s="34"/>
      <c r="AC10" s="34"/>
      <c r="AD10" s="41">
        <f>データ!R6</f>
        <v>2636</v>
      </c>
      <c r="AE10" s="41"/>
      <c r="AF10" s="41"/>
      <c r="AG10" s="41"/>
      <c r="AH10" s="41"/>
      <c r="AI10" s="41"/>
      <c r="AJ10" s="41"/>
      <c r="AK10" s="2"/>
      <c r="AL10" s="41">
        <f>データ!V6</f>
        <v>156100</v>
      </c>
      <c r="AM10" s="41"/>
      <c r="AN10" s="41"/>
      <c r="AO10" s="41"/>
      <c r="AP10" s="41"/>
      <c r="AQ10" s="41"/>
      <c r="AR10" s="41"/>
      <c r="AS10" s="41"/>
      <c r="AT10" s="34">
        <f>データ!W6</f>
        <v>25.71</v>
      </c>
      <c r="AU10" s="34"/>
      <c r="AV10" s="34"/>
      <c r="AW10" s="34"/>
      <c r="AX10" s="34"/>
      <c r="AY10" s="34"/>
      <c r="AZ10" s="34"/>
      <c r="BA10" s="34"/>
      <c r="BB10" s="34">
        <f>データ!X6</f>
        <v>6071.57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gyR1bpZWf138PdZ8af+nH0wlD9EdETkrAs0mWLn32PpOt7ZOZBPWyW/VNAz5roZRGGjl9eE7qvIK79Grtel8Q==" saltValue="g861BkwNxfmocJ3ho72Ty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142069</v>
      </c>
      <c r="D6" s="19">
        <f t="shared" si="3"/>
        <v>46</v>
      </c>
      <c r="E6" s="19">
        <f t="shared" si="3"/>
        <v>17</v>
      </c>
      <c r="F6" s="19">
        <f t="shared" si="3"/>
        <v>1</v>
      </c>
      <c r="G6" s="19">
        <f t="shared" si="3"/>
        <v>0</v>
      </c>
      <c r="H6" s="19" t="str">
        <f t="shared" si="3"/>
        <v>神奈川県　小田原市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58.89</v>
      </c>
      <c r="P6" s="20">
        <f t="shared" si="3"/>
        <v>83.92</v>
      </c>
      <c r="Q6" s="20">
        <f t="shared" si="3"/>
        <v>69.31</v>
      </c>
      <c r="R6" s="20">
        <f t="shared" si="3"/>
        <v>2636</v>
      </c>
      <c r="S6" s="20">
        <f t="shared" si="3"/>
        <v>186464</v>
      </c>
      <c r="T6" s="20">
        <f t="shared" si="3"/>
        <v>113.6</v>
      </c>
      <c r="U6" s="20">
        <f t="shared" si="3"/>
        <v>1641.41</v>
      </c>
      <c r="V6" s="20">
        <f t="shared" si="3"/>
        <v>156100</v>
      </c>
      <c r="W6" s="20">
        <f t="shared" si="3"/>
        <v>25.71</v>
      </c>
      <c r="X6" s="20">
        <f t="shared" si="3"/>
        <v>6071.57</v>
      </c>
      <c r="Y6" s="21">
        <f>IF(Y7="",NA(),Y7)</f>
        <v>103.4</v>
      </c>
      <c r="Z6" s="21">
        <f t="shared" ref="Z6:AH6" si="4">IF(Z7="",NA(),Z7)</f>
        <v>96.92</v>
      </c>
      <c r="AA6" s="21">
        <f t="shared" si="4"/>
        <v>99.22</v>
      </c>
      <c r="AB6" s="21">
        <f t="shared" si="4"/>
        <v>97.45</v>
      </c>
      <c r="AC6" s="21">
        <f t="shared" si="4"/>
        <v>97.29</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1">
        <f t="shared" ref="AK6:AS6" si="5">IF(AK7="",NA(),AK7)</f>
        <v>5</v>
      </c>
      <c r="AL6" s="21">
        <f t="shared" si="5"/>
        <v>6.56</v>
      </c>
      <c r="AM6" s="21">
        <f t="shared" si="5"/>
        <v>10.71</v>
      </c>
      <c r="AN6" s="21">
        <f t="shared" si="5"/>
        <v>14.65</v>
      </c>
      <c r="AO6" s="21">
        <f t="shared" si="5"/>
        <v>5.95</v>
      </c>
      <c r="AP6" s="21">
        <f t="shared" si="5"/>
        <v>5.27</v>
      </c>
      <c r="AQ6" s="21">
        <f t="shared" si="5"/>
        <v>4.83</v>
      </c>
      <c r="AR6" s="21">
        <f t="shared" si="5"/>
        <v>4.5</v>
      </c>
      <c r="AS6" s="21">
        <f t="shared" si="5"/>
        <v>4.38</v>
      </c>
      <c r="AT6" s="20" t="str">
        <f>IF(AT7="","",IF(AT7="-","【-】","【"&amp;SUBSTITUTE(TEXT(AT7,"#,##0.00"),"-","△")&amp;"】"))</f>
        <v>【3.12】</v>
      </c>
      <c r="AU6" s="21">
        <f>IF(AU7="",NA(),AU7)</f>
        <v>82.84</v>
      </c>
      <c r="AV6" s="21">
        <f t="shared" ref="AV6:BD6" si="6">IF(AV7="",NA(),AV7)</f>
        <v>79.010000000000005</v>
      </c>
      <c r="AW6" s="21">
        <f t="shared" si="6"/>
        <v>83.14</v>
      </c>
      <c r="AX6" s="21">
        <f t="shared" si="6"/>
        <v>75.33</v>
      </c>
      <c r="AY6" s="21">
        <f t="shared" si="6"/>
        <v>81.459999999999994</v>
      </c>
      <c r="AZ6" s="21">
        <f t="shared" si="6"/>
        <v>72.930000000000007</v>
      </c>
      <c r="BA6" s="21">
        <f t="shared" si="6"/>
        <v>80.08</v>
      </c>
      <c r="BB6" s="21">
        <f t="shared" si="6"/>
        <v>87.33</v>
      </c>
      <c r="BC6" s="21">
        <f t="shared" si="6"/>
        <v>92.26</v>
      </c>
      <c r="BD6" s="21">
        <f t="shared" si="6"/>
        <v>99.9</v>
      </c>
      <c r="BE6" s="20" t="str">
        <f>IF(BE7="","",IF(BE7="-","【-】","【"&amp;SUBSTITUTE(TEXT(BE7,"#,##0.00"),"-","△")&amp;"】"))</f>
        <v>【82.75】</v>
      </c>
      <c r="BF6" s="21">
        <f>IF(BF7="",NA(),BF7)</f>
        <v>476.68</v>
      </c>
      <c r="BG6" s="21">
        <f t="shared" ref="BG6:BO6" si="7">IF(BG7="",NA(),BG7)</f>
        <v>454.49</v>
      </c>
      <c r="BH6" s="21">
        <f t="shared" si="7"/>
        <v>444.26</v>
      </c>
      <c r="BI6" s="21">
        <f t="shared" si="7"/>
        <v>419.45</v>
      </c>
      <c r="BJ6" s="21">
        <f t="shared" si="7"/>
        <v>400.49</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95.51</v>
      </c>
      <c r="BR6" s="21">
        <f t="shared" ref="BR6:BZ6" si="8">IF(BR7="",NA(),BR7)</f>
        <v>85.39</v>
      </c>
      <c r="BS6" s="21">
        <f t="shared" si="8"/>
        <v>95.65</v>
      </c>
      <c r="BT6" s="21">
        <f t="shared" si="8"/>
        <v>86.01</v>
      </c>
      <c r="BU6" s="21">
        <f t="shared" si="8"/>
        <v>84.17</v>
      </c>
      <c r="BV6" s="21">
        <f t="shared" si="8"/>
        <v>98.61</v>
      </c>
      <c r="BW6" s="21">
        <f t="shared" si="8"/>
        <v>98.75</v>
      </c>
      <c r="BX6" s="21">
        <f t="shared" si="8"/>
        <v>98.36</v>
      </c>
      <c r="BY6" s="21">
        <f t="shared" si="8"/>
        <v>97.29</v>
      </c>
      <c r="BZ6" s="21">
        <f t="shared" si="8"/>
        <v>99.29</v>
      </c>
      <c r="CA6" s="20" t="str">
        <f>IF(CA7="","",IF(CA7="-","【-】","【"&amp;SUBSTITUTE(TEXT(CA7,"#,##0.00"),"-","△")&amp;"】"))</f>
        <v>【97.94】</v>
      </c>
      <c r="CB6" s="21">
        <f>IF(CB7="",NA(),CB7)</f>
        <v>174.23</v>
      </c>
      <c r="CC6" s="21">
        <f t="shared" ref="CC6:CK6" si="9">IF(CC7="",NA(),CC7)</f>
        <v>195.61</v>
      </c>
      <c r="CD6" s="21">
        <f t="shared" si="9"/>
        <v>173.56</v>
      </c>
      <c r="CE6" s="21">
        <f t="shared" si="9"/>
        <v>193.08</v>
      </c>
      <c r="CF6" s="21">
        <f t="shared" si="9"/>
        <v>198.67</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93.83</v>
      </c>
      <c r="CY6" s="21">
        <f t="shared" ref="CY6:DG6" si="11">IF(CY7="",NA(),CY7)</f>
        <v>94</v>
      </c>
      <c r="CZ6" s="21">
        <f t="shared" si="11"/>
        <v>94.25</v>
      </c>
      <c r="DA6" s="21">
        <f t="shared" si="11"/>
        <v>94.43</v>
      </c>
      <c r="DB6" s="21">
        <f t="shared" si="11"/>
        <v>94.49</v>
      </c>
      <c r="DC6" s="21">
        <f t="shared" si="11"/>
        <v>94.56</v>
      </c>
      <c r="DD6" s="21">
        <f t="shared" si="11"/>
        <v>94.75</v>
      </c>
      <c r="DE6" s="21">
        <f t="shared" si="11"/>
        <v>94.92</v>
      </c>
      <c r="DF6" s="21">
        <f t="shared" si="11"/>
        <v>95.01</v>
      </c>
      <c r="DG6" s="21">
        <f t="shared" si="11"/>
        <v>94.96</v>
      </c>
      <c r="DH6" s="20" t="str">
        <f>IF(DH7="","",IF(DH7="-","【-】","【"&amp;SUBSTITUTE(TEXT(DH7,"#,##0.00"),"-","△")&amp;"】"))</f>
        <v>【96.00】</v>
      </c>
      <c r="DI6" s="21">
        <f>IF(DI7="",NA(),DI7)</f>
        <v>16.149999999999999</v>
      </c>
      <c r="DJ6" s="21">
        <f t="shared" ref="DJ6:DR6" si="12">IF(DJ7="",NA(),DJ7)</f>
        <v>18.84</v>
      </c>
      <c r="DK6" s="21">
        <f t="shared" si="12"/>
        <v>21.52</v>
      </c>
      <c r="DL6" s="21">
        <f t="shared" si="12"/>
        <v>24.11</v>
      </c>
      <c r="DM6" s="21">
        <f t="shared" si="12"/>
        <v>26.7</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9.9600000000000009</v>
      </c>
      <c r="DU6" s="21">
        <f t="shared" ref="DU6:EC6" si="13">IF(DU7="",NA(),DU7)</f>
        <v>9.07</v>
      </c>
      <c r="DV6" s="21">
        <f t="shared" si="13"/>
        <v>8.9499999999999993</v>
      </c>
      <c r="DW6" s="21">
        <f t="shared" si="13"/>
        <v>9.4</v>
      </c>
      <c r="DX6" s="21">
        <f t="shared" si="13"/>
        <v>9.7899999999999991</v>
      </c>
      <c r="DY6" s="21">
        <f t="shared" si="13"/>
        <v>5.64</v>
      </c>
      <c r="DZ6" s="21">
        <f t="shared" si="13"/>
        <v>6.43</v>
      </c>
      <c r="EA6" s="21">
        <f t="shared" si="13"/>
        <v>7.75</v>
      </c>
      <c r="EB6" s="21">
        <f t="shared" si="13"/>
        <v>9.44</v>
      </c>
      <c r="EC6" s="21">
        <f t="shared" si="13"/>
        <v>10.69</v>
      </c>
      <c r="ED6" s="20" t="str">
        <f>IF(ED7="","",IF(ED7="-","【-】","【"&amp;SUBSTITUTE(TEXT(ED7,"#,##0.00"),"-","△")&amp;"】"))</f>
        <v>【9.46】</v>
      </c>
      <c r="EE6" s="21">
        <f>IF(EE7="",NA(),EE7)</f>
        <v>0.81</v>
      </c>
      <c r="EF6" s="21">
        <f t="shared" ref="EF6:EN6" si="14">IF(EF7="",NA(),EF7)</f>
        <v>0.77</v>
      </c>
      <c r="EG6" s="21">
        <f t="shared" si="14"/>
        <v>0.71</v>
      </c>
      <c r="EH6" s="21">
        <f t="shared" si="14"/>
        <v>0.32</v>
      </c>
      <c r="EI6" s="21">
        <f t="shared" si="14"/>
        <v>0.34</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142069</v>
      </c>
      <c r="D7" s="23">
        <v>46</v>
      </c>
      <c r="E7" s="23">
        <v>17</v>
      </c>
      <c r="F7" s="23">
        <v>1</v>
      </c>
      <c r="G7" s="23">
        <v>0</v>
      </c>
      <c r="H7" s="23" t="s">
        <v>96</v>
      </c>
      <c r="I7" s="23" t="s">
        <v>97</v>
      </c>
      <c r="J7" s="23" t="s">
        <v>98</v>
      </c>
      <c r="K7" s="23" t="s">
        <v>99</v>
      </c>
      <c r="L7" s="23" t="s">
        <v>100</v>
      </c>
      <c r="M7" s="23" t="s">
        <v>101</v>
      </c>
      <c r="N7" s="24" t="s">
        <v>102</v>
      </c>
      <c r="O7" s="24">
        <v>58.89</v>
      </c>
      <c r="P7" s="24">
        <v>83.92</v>
      </c>
      <c r="Q7" s="24">
        <v>69.31</v>
      </c>
      <c r="R7" s="24">
        <v>2636</v>
      </c>
      <c r="S7" s="24">
        <v>186464</v>
      </c>
      <c r="T7" s="24">
        <v>113.6</v>
      </c>
      <c r="U7" s="24">
        <v>1641.41</v>
      </c>
      <c r="V7" s="24">
        <v>156100</v>
      </c>
      <c r="W7" s="24">
        <v>25.71</v>
      </c>
      <c r="X7" s="24">
        <v>6071.57</v>
      </c>
      <c r="Y7" s="24">
        <v>103.4</v>
      </c>
      <c r="Z7" s="24">
        <v>96.92</v>
      </c>
      <c r="AA7" s="24">
        <v>99.22</v>
      </c>
      <c r="AB7" s="24">
        <v>97.45</v>
      </c>
      <c r="AC7" s="24">
        <v>97.29</v>
      </c>
      <c r="AD7" s="24">
        <v>106.55</v>
      </c>
      <c r="AE7" s="24">
        <v>106.01</v>
      </c>
      <c r="AF7" s="24">
        <v>105.5</v>
      </c>
      <c r="AG7" s="24">
        <v>105.24</v>
      </c>
      <c r="AH7" s="24">
        <v>105.55</v>
      </c>
      <c r="AI7" s="24">
        <v>105.36</v>
      </c>
      <c r="AJ7" s="24">
        <v>0</v>
      </c>
      <c r="AK7" s="24">
        <v>5</v>
      </c>
      <c r="AL7" s="24">
        <v>6.56</v>
      </c>
      <c r="AM7" s="24">
        <v>10.71</v>
      </c>
      <c r="AN7" s="24">
        <v>14.65</v>
      </c>
      <c r="AO7" s="24">
        <v>5.95</v>
      </c>
      <c r="AP7" s="24">
        <v>5.27</v>
      </c>
      <c r="AQ7" s="24">
        <v>4.83</v>
      </c>
      <c r="AR7" s="24">
        <v>4.5</v>
      </c>
      <c r="AS7" s="24">
        <v>4.38</v>
      </c>
      <c r="AT7" s="24">
        <v>3.12</v>
      </c>
      <c r="AU7" s="24">
        <v>82.84</v>
      </c>
      <c r="AV7" s="24">
        <v>79.010000000000005</v>
      </c>
      <c r="AW7" s="24">
        <v>83.14</v>
      </c>
      <c r="AX7" s="24">
        <v>75.33</v>
      </c>
      <c r="AY7" s="24">
        <v>81.459999999999994</v>
      </c>
      <c r="AZ7" s="24">
        <v>72.930000000000007</v>
      </c>
      <c r="BA7" s="24">
        <v>80.08</v>
      </c>
      <c r="BB7" s="24">
        <v>87.33</v>
      </c>
      <c r="BC7" s="24">
        <v>92.26</v>
      </c>
      <c r="BD7" s="24">
        <v>99.9</v>
      </c>
      <c r="BE7" s="24">
        <v>82.75</v>
      </c>
      <c r="BF7" s="24">
        <v>476.68</v>
      </c>
      <c r="BG7" s="24">
        <v>454.49</v>
      </c>
      <c r="BH7" s="24">
        <v>444.26</v>
      </c>
      <c r="BI7" s="24">
        <v>419.45</v>
      </c>
      <c r="BJ7" s="24">
        <v>400.49</v>
      </c>
      <c r="BK7" s="24">
        <v>730.52</v>
      </c>
      <c r="BL7" s="24">
        <v>672.33</v>
      </c>
      <c r="BM7" s="24">
        <v>668.8</v>
      </c>
      <c r="BN7" s="24">
        <v>652.79999999999995</v>
      </c>
      <c r="BO7" s="24">
        <v>624.62</v>
      </c>
      <c r="BP7" s="24">
        <v>602.55999999999995</v>
      </c>
      <c r="BQ7" s="24">
        <v>95.51</v>
      </c>
      <c r="BR7" s="24">
        <v>85.39</v>
      </c>
      <c r="BS7" s="24">
        <v>95.65</v>
      </c>
      <c r="BT7" s="24">
        <v>86.01</v>
      </c>
      <c r="BU7" s="24">
        <v>84.17</v>
      </c>
      <c r="BV7" s="24">
        <v>98.61</v>
      </c>
      <c r="BW7" s="24">
        <v>98.75</v>
      </c>
      <c r="BX7" s="24">
        <v>98.36</v>
      </c>
      <c r="BY7" s="24">
        <v>97.29</v>
      </c>
      <c r="BZ7" s="24">
        <v>99.29</v>
      </c>
      <c r="CA7" s="24">
        <v>97.94</v>
      </c>
      <c r="CB7" s="24">
        <v>174.23</v>
      </c>
      <c r="CC7" s="24">
        <v>195.61</v>
      </c>
      <c r="CD7" s="24">
        <v>173.56</v>
      </c>
      <c r="CE7" s="24">
        <v>193.08</v>
      </c>
      <c r="CF7" s="24">
        <v>198.67</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93.83</v>
      </c>
      <c r="CY7" s="24">
        <v>94</v>
      </c>
      <c r="CZ7" s="24">
        <v>94.25</v>
      </c>
      <c r="DA7" s="24">
        <v>94.43</v>
      </c>
      <c r="DB7" s="24">
        <v>94.49</v>
      </c>
      <c r="DC7" s="24">
        <v>94.56</v>
      </c>
      <c r="DD7" s="24">
        <v>94.75</v>
      </c>
      <c r="DE7" s="24">
        <v>94.92</v>
      </c>
      <c r="DF7" s="24">
        <v>95.01</v>
      </c>
      <c r="DG7" s="24">
        <v>94.96</v>
      </c>
      <c r="DH7" s="24">
        <v>96</v>
      </c>
      <c r="DI7" s="24">
        <v>16.149999999999999</v>
      </c>
      <c r="DJ7" s="24">
        <v>18.84</v>
      </c>
      <c r="DK7" s="24">
        <v>21.52</v>
      </c>
      <c r="DL7" s="24">
        <v>24.11</v>
      </c>
      <c r="DM7" s="24">
        <v>26.7</v>
      </c>
      <c r="DN7" s="24">
        <v>28.87</v>
      </c>
      <c r="DO7" s="24">
        <v>31.34</v>
      </c>
      <c r="DP7" s="24">
        <v>32.909999999999997</v>
      </c>
      <c r="DQ7" s="24">
        <v>34.869999999999997</v>
      </c>
      <c r="DR7" s="24">
        <v>36.700000000000003</v>
      </c>
      <c r="DS7" s="24">
        <v>42.2</v>
      </c>
      <c r="DT7" s="24">
        <v>9.9600000000000009</v>
      </c>
      <c r="DU7" s="24">
        <v>9.07</v>
      </c>
      <c r="DV7" s="24">
        <v>8.9499999999999993</v>
      </c>
      <c r="DW7" s="24">
        <v>9.4</v>
      </c>
      <c r="DX7" s="24">
        <v>9.7899999999999991</v>
      </c>
      <c r="DY7" s="24">
        <v>5.64</v>
      </c>
      <c r="DZ7" s="24">
        <v>6.43</v>
      </c>
      <c r="EA7" s="24">
        <v>7.75</v>
      </c>
      <c r="EB7" s="24">
        <v>9.44</v>
      </c>
      <c r="EC7" s="24">
        <v>10.69</v>
      </c>
      <c r="ED7" s="24">
        <v>9.4600000000000009</v>
      </c>
      <c r="EE7" s="24">
        <v>0.81</v>
      </c>
      <c r="EF7" s="24">
        <v>0.77</v>
      </c>
      <c r="EG7" s="24">
        <v>0.71</v>
      </c>
      <c r="EH7" s="24">
        <v>0.32</v>
      </c>
      <c r="EI7" s="24">
        <v>0.34</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2026-02-01T23:34:13Z</cp:lastPrinted>
  <dcterms:created xsi:type="dcterms:W3CDTF">2025-12-23T05:59:42Z</dcterms:created>
  <dcterms:modified xsi:type="dcterms:W3CDTF">2026-02-18T01:48:55Z</dcterms:modified>
  <cp:category/>
</cp:coreProperties>
</file>